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225" windowWidth="15240" windowHeight="7875" tabRatio="863" activeTab="1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10">Conciliacion_Eg!$A$1:$D$39</definedName>
    <definedName name="_xlnm.Print_Area" localSheetId="3">EA!$A$1:$E$218</definedName>
    <definedName name="_xlnm.Print_Area" localSheetId="7">EFE!$A$1:$E$82</definedName>
    <definedName name="_xlnm.Print_Area" localSheetId="1">ESF!$A$1:$I$143</definedName>
    <definedName name="_xlnm.Print_Area" localSheetId="11">Memoria!$A$1:$F$49</definedName>
    <definedName name="_xlnm.Print_Area" localSheetId="0">'Notas a los Edos Financieros'!$A$1:$B$54</definedName>
    <definedName name="_xlnm.Print_Area" localSheetId="5">VHP!$A$1:$E$31</definedName>
  </definedNames>
  <calcPr calcId="145621"/>
</workbook>
</file>

<file path=xl/calcChain.xml><?xml version="1.0" encoding="utf-8"?>
<calcChain xmlns="http://schemas.openxmlformats.org/spreadsheetml/2006/main">
  <c r="D15" i="62" l="1"/>
  <c r="C15" i="62"/>
  <c r="C71" i="60" l="1"/>
  <c r="C70" i="60"/>
  <c r="D20" i="59"/>
  <c r="C103" i="59" l="1"/>
  <c r="D80" i="59"/>
  <c r="E80" i="59"/>
  <c r="C80" i="59"/>
  <c r="D74" i="59" l="1"/>
  <c r="E74" i="59"/>
  <c r="C74" i="59"/>
  <c r="D52" i="59"/>
  <c r="E52" i="59"/>
  <c r="D60" i="59"/>
  <c r="E60" i="59"/>
  <c r="C60" i="59"/>
  <c r="C52" i="59"/>
  <c r="D26" i="64"/>
  <c r="D46" i="62"/>
  <c r="C46" i="62"/>
  <c r="E10" i="62" l="1"/>
  <c r="E8" i="62" l="1"/>
  <c r="C183" i="60"/>
  <c r="C115" i="60"/>
  <c r="C105" i="60"/>
  <c r="C98" i="60"/>
  <c r="C97" i="60" s="1"/>
  <c r="D110" i="59"/>
  <c r="D103" i="59" s="1"/>
  <c r="C96" i="60" l="1"/>
  <c r="H3" i="65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7" i="64"/>
  <c r="D35" i="64" s="1"/>
  <c r="D15" i="63"/>
  <c r="D8" i="63"/>
  <c r="D21" i="63" s="1"/>
  <c r="A3" i="59" l="1"/>
  <c r="A3" i="60" s="1"/>
  <c r="A2" i="59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<sst xmlns="http://schemas.openxmlformats.org/spreadsheetml/2006/main" count="915" uniqueCount="665">
  <si>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</si>
  <si>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</si>
  <si>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</si>
  <si>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</si>
  <si>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</si>
  <si>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</si>
  <si>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</si>
  <si>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</si>
  <si>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</si>
  <si>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</si>
  <si>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</si>
  <si>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</si>
  <si>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</si>
  <si>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</si>
  <si>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</si>
  <si>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</si>
  <si>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</si>
  <si>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</si>
  <si>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</si>
  <si>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</si>
  <si>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</si>
  <si>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</si>
  <si>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</si>
  <si>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</si>
  <si>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</si>
  <si>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</si>
  <si>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</si>
  <si>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</si>
  <si>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</si>
  <si>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</si>
  <si>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</si>
  <si>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</si>
  <si>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</si>
  <si>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</si>
  <si>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</si>
  <si>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</si>
  <si>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</si>
  <si>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</si>
  <si>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</si>
  <si>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</si>
  <si>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</si>
  <si>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</si>
  <si>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</si>
  <si>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</si>
  <si>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</si>
  <si>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</si>
  <si>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</si>
  <si>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</si>
  <si>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</si>
  <si>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</si>
  <si>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</si>
  <si>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</si>
  <si>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</si>
  <si>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</si>
  <si>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</si>
  <si>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</si>
  <si>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</si>
  <si>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</si>
  <si>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</si>
  <si>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</si>
  <si>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</si>
  <si>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</si>
  <si>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</si>
  <si>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</si>
  <si>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</si>
  <si>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</si>
  <si>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</si>
  <si>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</si>
  <si>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</si>
  <si>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</si>
  <si>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</si>
  <si>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</si>
  <si>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</si>
  <si>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</si>
  <si>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</si>
  <si>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</si>
  <si>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</si>
  <si>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</si>
  <si>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</si>
  <si>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</si>
  <si>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</si>
  <si>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</si>
  <si>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</si>
  <si>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</si>
  <si>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</si>
  <si>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</si>
  <si>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</si>
  <si>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</si>
  <si>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</si>
  <si>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</si>
  <si>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</si>
  <si>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</si>
  <si>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</si>
  <si>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</si>
  <si>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</si>
  <si>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</si>
  <si>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</si>
  <si>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</si>
  <si>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</si>
  <si>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</si>
  <si>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</si>
  <si>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</si>
  <si>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</si>
  <si>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</si>
  <si>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</si>
  <si>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</si>
  <si>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</si>
  <si>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</si>
  <si>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</si>
  <si>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</si>
  <si>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</si>
  <si>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</si>
  <si>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</si>
  <si>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</si>
  <si>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</si>
  <si>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</si>
  <si>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</si>
  <si>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</si>
  <si>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</si>
  <si>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</si>
  <si>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</si>
  <si>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</si>
  <si>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</si>
  <si>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</si>
  <si>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</si>
  <si>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</si>
  <si>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</si>
  <si>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</si>
  <si>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</si>
  <si>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</si>
  <si>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</si>
  <si>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</si>
  <si>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</si>
  <si>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</si>
  <si>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</si>
  <si>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</si>
  <si>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</si>
  <si>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</si>
  <si>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</si>
  <si>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</si>
  <si>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</si>
  <si>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</si>
  <si>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</si>
  <si>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</si>
  <si>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</si>
  <si>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</si>
  <si>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</si>
  <si>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</si>
  <si>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</si>
  <si>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</si>
  <si>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</si>
  <si>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</si>
  <si>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</si>
  <si>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</si>
  <si>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</si>
  <si>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</si>
  <si>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</si>
  <si>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</si>
  <si>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</si>
  <si>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</si>
  <si>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</si>
  <si>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</si>
  <si>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</si>
  <si>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</si>
  <si>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</si>
  <si>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</si>
  <si>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</si>
  <si>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</si>
  <si>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</si>
  <si>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</si>
  <si>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</si>
  <si>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</si>
  <si>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</si>
  <si>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</si>
  <si>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</si>
  <si>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</si>
  <si>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</si>
  <si>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</si>
  <si>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</si>
  <si>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</si>
  <si>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</si>
  <si>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</si>
  <si>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</si>
  <si>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</si>
  <si>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</si>
  <si>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</si>
  <si>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</si>
  <si>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</si>
  <si>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</si>
  <si>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</si>
  <si>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</si>
  <si>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</si>
  <si>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</si>
  <si>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</si>
  <si>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</si>
  <si>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</si>
  <si>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</si>
  <si>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</si>
  <si>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</si>
  <si>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</si>
  <si>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</si>
  <si>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</si>
  <si>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</si>
  <si>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</si>
  <si>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</si>
  <si>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</si>
  <si>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</si>
  <si>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</si>
  <si>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</si>
  <si>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</si>
  <si>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</si>
  <si>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</si>
  <si>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</si>
  <si>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</si>
  <si>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</si>
  <si>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</si>
  <si>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</si>
  <si>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</si>
  <si>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</si>
  <si>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</si>
  <si>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</si>
  <si>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</si>
  <si>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</si>
  <si>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</si>
  <si>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</si>
  <si>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</si>
  <si>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</si>
  <si>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</si>
  <si>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</si>
  <si>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</si>
  <si>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</si>
  <si>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</si>
  <si>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</si>
  <si>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</si>
  <si>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</si>
  <si>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</si>
  <si>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</si>
  <si>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</si>
  <si>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</si>
  <si>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</si>
  <si>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</si>
  <si>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</si>
  <si>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</si>
  <si>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</si>
  <si>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</si>
  <si>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</si>
  <si>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</si>
  <si>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</si>
  <si>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</si>
  <si>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</si>
  <si>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</si>
  <si>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</si>
  <si>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</si>
  <si>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</si>
  <si>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</si>
  <si>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</si>
  <si>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</si>
  <si>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</si>
  <si>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</si>
  <si>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</si>
  <si>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</si>
  <si>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</si>
  <si>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</si>
  <si>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</si>
  <si>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</si>
  <si>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</si>
  <si>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</si>
  <si>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</si>
  <si>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</si>
  <si>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</si>
  <si>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</si>
  <si>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</si>
  <si>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</si>
  <si>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</si>
  <si>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</si>
  <si>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</si>
  <si>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</si>
  <si>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</si>
  <si>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</si>
  <si>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</si>
  <si>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</si>
  <si>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</si>
  <si>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</si>
  <si>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</si>
  <si>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</si>
  <si>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</si>
  <si>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</si>
  <si>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</si>
  <si>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</si>
  <si>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</si>
  <si>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</si>
  <si>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</si>
  <si>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</si>
  <si>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</si>
  <si>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</si>
  <si>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</si>
  <si>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</si>
  <si>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</si>
  <si>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</si>
  <si>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</si>
  <si>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</si>
  <si>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</si>
  <si>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</si>
  <si>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</si>
  <si>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</si>
  <si>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</si>
  <si>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</si>
  <si>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</si>
  <si>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</si>
  <si>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</si>
  <si>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</si>
  <si>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</si>
  <si>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</si>
  <si>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</si>
  <si>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</si>
  <si>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</si>
  <si>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</si>
  <si>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</si>
  <si>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</si>
  <si>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</si>
  <si>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</si>
  <si>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</si>
  <si>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</si>
  <si>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</si>
  <si>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</si>
  <si>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</si>
  <si>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</si>
  <si>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</si>
  <si>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</si>
  <si>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</si>
  <si>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</si>
  <si>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</si>
  <si>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</si>
  <si>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</si>
  <si>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</si>
  <si>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</si>
  <si>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</si>
  <si>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</si>
  <si>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</si>
  <si>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</si>
  <si>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</si>
  <si>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</si>
  <si>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</si>
  <si>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</si>
  <si>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</si>
  <si>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</si>
  <si>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</si>
  <si>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</si>
  <si>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</si>
  <si>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</si>
  <si>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</si>
  <si>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</si>
  <si>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</si>
  <si>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</si>
  <si>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</si>
  <si>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</si>
  <si>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</si>
  <si>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</si>
  <si>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</si>
  <si>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</si>
  <si>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</si>
  <si>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</si>
  <si>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</si>
  <si>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</si>
  <si>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</si>
  <si>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</si>
  <si>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</si>
  <si>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</si>
  <si>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</si>
  <si>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</si>
  <si>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</si>
  <si>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</si>
  <si>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</si>
  <si>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</si>
  <si>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</si>
  <si>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</si>
  <si>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</si>
  <si>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</si>
  <si>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</si>
  <si>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</si>
  <si>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</si>
  <si>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</si>
  <si>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</si>
  <si>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</si>
  <si>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</si>
  <si>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</si>
  <si>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</si>
  <si>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</si>
  <si>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</si>
  <si>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</si>
  <si>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</si>
  <si>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</si>
  <si>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</si>
  <si>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</si>
  <si>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</si>
  <si>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</si>
  <si>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</si>
  <si>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</si>
  <si>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</si>
  <si>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</si>
  <si>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</si>
  <si>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</si>
  <si>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</si>
  <si>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</si>
  <si>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</si>
  <si>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</si>
  <si>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</si>
  <si>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</si>
  <si>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</si>
  <si>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</si>
  <si>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</si>
  <si>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</si>
  <si>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</si>
  <si>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</si>
  <si>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</si>
  <si>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</si>
  <si>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</si>
  <si>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</si>
  <si>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</si>
  <si>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</si>
  <si>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</si>
  <si>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</si>
  <si>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</si>
  <si>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</si>
  <si>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</si>
  <si>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</si>
  <si>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</si>
  <si>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</si>
  <si>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</si>
  <si>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</si>
  <si>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</si>
  <si>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</si>
  <si>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</si>
  <si>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</si>
  <si>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</si>
  <si>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</si>
  <si>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</si>
  <si>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</si>
  <si>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</si>
  <si>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</si>
  <si>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</si>
  <si>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</si>
  <si>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</si>
  <si>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</si>
  <si>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</si>
  <si>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</si>
  <si>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</si>
  <si>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</si>
  <si>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</si>
  <si>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</si>
  <si>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</si>
  <si>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</si>
  <si>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</si>
  <si>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</si>
  <si>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</si>
  <si>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</si>
  <si>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</si>
  <si>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</si>
  <si>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</si>
  <si>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</si>
  <si>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</si>
  <si>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</si>
  <si>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</si>
  <si>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</si>
  <si>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</si>
  <si>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</si>
  <si>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</si>
  <si>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</si>
  <si>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</si>
  <si>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</si>
  <si>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</si>
  <si>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</si>
  <si>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</si>
  <si>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</si>
  <si>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</si>
  <si>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</si>
  <si>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</si>
  <si>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</si>
  <si>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</si>
  <si>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</si>
  <si>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</si>
  <si>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</si>
  <si>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</si>
  <si>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</si>
  <si>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</si>
  <si>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</si>
  <si>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</si>
  <si>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</si>
  <si>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</si>
  <si>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</si>
  <si>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</si>
  <si>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</si>
  <si>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</si>
  <si>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</si>
  <si>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</si>
  <si>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</si>
  <si>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</si>
  <si>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</si>
  <si>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</si>
  <si>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</si>
  <si>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</si>
  <si>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</si>
  <si>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</si>
  <si>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</si>
  <si>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</si>
  <si>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</si>
  <si>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</si>
  <si>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</si>
  <si>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</si>
  <si>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</si>
  <si>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</si>
  <si>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</si>
  <si>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</si>
  <si>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</si>
  <si>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</si>
  <si>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</si>
  <si>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</si>
  <si>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</si>
  <si>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</si>
  <si>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</si>
  <si>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</si>
  <si>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</si>
  <si>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</si>
  <si>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</si>
  <si>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</si>
  <si>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</si>
  <si>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</si>
  <si>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</si>
  <si>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</si>
  <si>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</si>
  <si>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</si>
  <si>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</si>
  <si>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</si>
  <si>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</si>
  <si>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</si>
  <si>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</si>
  <si>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</si>
  <si>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</si>
  <si>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</si>
  <si>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</si>
  <si>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</si>
  <si>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</si>
  <si>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</si>
  <si>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</si>
  <si>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</si>
  <si>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</si>
  <si>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</si>
  <si>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</si>
  <si>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</si>
  <si>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</si>
  <si>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</si>
  <si>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</si>
  <si>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</si>
  <si>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</si>
  <si>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</si>
  <si>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</si>
  <si>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</si>
  <si>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</si>
  <si>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</si>
  <si>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</si>
  <si>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</si>
  <si>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</si>
  <si>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</si>
  <si>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</si>
  <si>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</si>
  <si>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</si>
  <si>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</si>
  <si>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</si>
  <si>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</si>
  <si>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</si>
  <si>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</si>
  <si>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</si>
  <si>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</si>
  <si>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</si>
  <si>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</si>
  <si>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</si>
  <si>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</si>
  <si>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</si>
  <si>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</si>
  <si>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</si>
  <si>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</si>
  <si>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</si>
  <si>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</si>
  <si>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</si>
  <si>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</si>
  <si>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</si>
  <si>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</si>
  <si>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</si>
  <si>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</si>
  <si>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</si>
  <si>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</si>
  <si>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</si>
  <si>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</si>
  <si>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</si>
  <si>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</si>
  <si>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</si>
  <si>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</si>
  <si>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</si>
  <si>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</si>
  <si>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</si>
  <si>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</si>
  <si>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</si>
  <si>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</si>
  <si>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</si>
  <si>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</si>
  <si>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</si>
  <si>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</si>
  <si>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</si>
  <si>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</si>
  <si>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</si>
  <si>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</si>
  <si>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</si>
  <si>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</si>
  <si>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</si>
  <si>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</si>
  <si>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</si>
  <si>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</si>
  <si>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</si>
  <si>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</si>
  <si>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</si>
  <si>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</si>
  <si>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</si>
  <si>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</si>
  <si>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</si>
  <si>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</si>
  <si>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FIDEICOMISO CIUDAD INDUSTRIAL DE LEON</t>
  </si>
  <si>
    <t>_________________________________</t>
  </si>
  <si>
    <t>DIRECTOR GENERAL</t>
  </si>
  <si>
    <t>Ing. Ignacio Camacho Santoyo</t>
  </si>
  <si>
    <t>________________________________</t>
  </si>
  <si>
    <t>COORDINADOR ADMINISTRATIVO</t>
  </si>
  <si>
    <t>LCP J Jesús López Ramírez</t>
  </si>
  <si>
    <t>No se deprecia</t>
  </si>
  <si>
    <t>Porcentaje anual, dividido mensualmente</t>
  </si>
  <si>
    <t>Buenas condiciones de uso</t>
  </si>
  <si>
    <t>1241-1</t>
  </si>
  <si>
    <t>1241-3</t>
  </si>
  <si>
    <t>Equipo de Cómputo y de tecno</t>
  </si>
  <si>
    <t>1241-9</t>
  </si>
  <si>
    <t>Otros Mobiliarios y Equipos</t>
  </si>
  <si>
    <t>Importe transitorio, se elimina al pagar a las Dependencias correspondientes</t>
  </si>
  <si>
    <t>1123-0</t>
  </si>
  <si>
    <t>Pagos por nómina, se elimina mensualmente</t>
  </si>
  <si>
    <t>Deudores Diversos/Subsidio al empleo</t>
  </si>
  <si>
    <t>Rendimientos bancarios</t>
  </si>
  <si>
    <t>El banco fiduciario busca siempre la mejor inversion de los recursos</t>
  </si>
  <si>
    <t>Sueldos del personal según plantilla autorizada</t>
  </si>
  <si>
    <t>Honorarios por asesoría Jurídica</t>
  </si>
  <si>
    <t xml:space="preserve">Donaciones </t>
  </si>
  <si>
    <t>Actualizaciones</t>
  </si>
  <si>
    <t>Municipal y Estatal</t>
  </si>
  <si>
    <t>Municipal</t>
  </si>
  <si>
    <t>flujo</t>
  </si>
  <si>
    <t>Línea Recta/tiempo</t>
  </si>
  <si>
    <t>parte proporcional mensual</t>
  </si>
  <si>
    <t>Monto / 12</t>
  </si>
  <si>
    <t>Importe anual dividido mensualmente</t>
  </si>
  <si>
    <t>no se amortiza</t>
  </si>
  <si>
    <t>Pagos al corriente, totalmente recuperable</t>
  </si>
  <si>
    <t xml:space="preserve">y son responsalibildad del emisor </t>
  </si>
  <si>
    <t xml:space="preserve">Bajo protesta de decir verdad declaramos que los Estados Financieros y sus notas, son razonablemente correctos </t>
  </si>
  <si>
    <t>Correspondiente del 01 de Enero al 30 de Junio de 2018</t>
  </si>
  <si>
    <t>Buenas condiciones de uso/no se registran las amort en la cuenta 1260</t>
  </si>
  <si>
    <t>Cobros por firma de escrituras</t>
  </si>
  <si>
    <t>Aplicados por el banco fiduciario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</si>
</sst>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89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4" fillId="0" borderId="0" xfId="8" applyFont="1" applyAlignment="1">
      <alignment wrapText="1"/>
    </xf>
    <xf numFmtId="0" fontId="14" fillId="0" borderId="0" xfId="8" applyFont="1" applyAlignment="1">
      <alignment horizontal="left" vertical="center"/>
    </xf>
    <xf numFmtId="4" fontId="14" fillId="0" borderId="0" xfId="8" applyNumberFormat="1" applyFont="1" applyAlignment="1">
      <alignment horizontal="right" vertical="center"/>
    </xf>
    <xf numFmtId="9" fontId="14" fillId="0" borderId="0" xfId="8" applyNumberFormat="1" applyFont="1" applyAlignment="1">
      <alignment horizontal="center"/>
    </xf>
    <xf numFmtId="0" fontId="13" fillId="0" borderId="0" xfId="8" applyFont="1" applyAlignment="1">
      <alignment horizontal="center"/>
    </xf>
    <xf numFmtId="0" fontId="13" fillId="0" borderId="0" xfId="8" applyFont="1"/>
    <xf numFmtId="4" fontId="13" fillId="0" borderId="0" xfId="8" applyNumberFormat="1" applyFont="1"/>
    <xf numFmtId="43" fontId="14" fillId="0" borderId="0" xfId="12" applyFont="1"/>
    <xf numFmtId="43" fontId="14" fillId="0" borderId="0" xfId="8" applyNumberFormat="1" applyFont="1"/>
    <xf numFmtId="0" fontId="3" fillId="0" borderId="0" xfId="8" applyFont="1" applyFill="1"/>
    <xf numFmtId="0" fontId="3" fillId="0" borderId="0" xfId="8" applyFont="1" applyFill="1" applyAlignment="1">
      <alignment horizontal="center"/>
    </xf>
    <xf numFmtId="43" fontId="3" fillId="0" borderId="0" xfId="12" applyFont="1" applyFill="1"/>
    <xf numFmtId="9" fontId="13" fillId="0" borderId="0" xfId="8" applyNumberFormat="1" applyFont="1"/>
    <xf numFmtId="0" fontId="21" fillId="0" borderId="0" xfId="8" applyFont="1" applyAlignment="1">
      <alignment horizontal="center"/>
    </xf>
    <xf numFmtId="0" fontId="21" fillId="0" borderId="0" xfId="8" applyFont="1"/>
    <xf numFmtId="4" fontId="21" fillId="0" borderId="0" xfId="8" applyNumberFormat="1" applyFont="1"/>
    <xf numFmtId="9" fontId="21" fillId="0" borderId="0" xfId="8" applyNumberFormat="1" applyFont="1"/>
    <xf numFmtId="0" fontId="22" fillId="0" borderId="0" xfId="8" applyFont="1" applyAlignment="1">
      <alignment horizontal="center"/>
    </xf>
    <xf numFmtId="0" fontId="22" fillId="0" borderId="0" xfId="8" applyFont="1"/>
    <xf numFmtId="4" fontId="22" fillId="0" borderId="0" xfId="8" applyNumberFormat="1" applyFont="1"/>
    <xf numFmtId="9" fontId="22" fillId="0" borderId="0" xfId="8" applyNumberFormat="1" applyFont="1"/>
    <xf numFmtId="43" fontId="14" fillId="0" borderId="0" xfId="12" applyFont="1" applyAlignment="1">
      <alignment horizontal="right"/>
    </xf>
    <xf numFmtId="0" fontId="22" fillId="0" borderId="0" xfId="9" applyFont="1" applyAlignment="1">
      <alignment horizontal="center"/>
    </xf>
    <xf numFmtId="0" fontId="22" fillId="0" borderId="0" xfId="9" applyFont="1"/>
    <xf numFmtId="4" fontId="22" fillId="0" borderId="0" xfId="9" applyNumberFormat="1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" xfId="12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2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74" t="s">
        <v>625</v>
      </c>
      <c r="B1" s="174"/>
      <c r="C1" s="73"/>
      <c r="D1" s="70" t="s">
        <v>288</v>
      </c>
      <c r="E1" s="71">
        <v>2018</v>
      </c>
    </row>
    <row r="2" spans="1:5" ht="18.95" customHeight="1" x14ac:dyDescent="0.2">
      <c r="A2" s="175" t="s">
        <v>289</v>
      </c>
      <c r="B2" s="175"/>
      <c r="C2" s="93"/>
      <c r="D2" s="70" t="s">
        <v>290</v>
      </c>
      <c r="E2" s="73" t="s">
        <v>291</v>
      </c>
    </row>
    <row r="3" spans="1:5" ht="18.95" customHeight="1" x14ac:dyDescent="0.2">
      <c r="A3" s="176" t="s">
        <v>661</v>
      </c>
      <c r="B3" s="176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  <row r="41" spans="1:2" x14ac:dyDescent="0.2">
      <c r="A41" s="37" t="s">
        <v>660</v>
      </c>
    </row>
    <row r="42" spans="1:2" x14ac:dyDescent="0.2">
      <c r="A42" s="37" t="s">
        <v>659</v>
      </c>
    </row>
    <row r="44" spans="1:2" x14ac:dyDescent="0.2">
      <c r="B44" s="148" t="s">
        <v>626</v>
      </c>
    </row>
    <row r="45" spans="1:2" x14ac:dyDescent="0.2">
      <c r="B45" s="148" t="s">
        <v>627</v>
      </c>
    </row>
    <row r="46" spans="1:2" x14ac:dyDescent="0.2">
      <c r="B46" s="148" t="s">
        <v>628</v>
      </c>
    </row>
    <row r="50" spans="2:2" x14ac:dyDescent="0.2">
      <c r="B50" s="148" t="s">
        <v>629</v>
      </c>
    </row>
    <row r="51" spans="2:2" x14ac:dyDescent="0.2">
      <c r="B51" s="148" t="s">
        <v>630</v>
      </c>
    </row>
    <row r="52" spans="2:2" x14ac:dyDescent="0.2">
      <c r="B52" s="148" t="s">
        <v>631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21" sqref="D21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81" t="str">
        <f>'Notas a los Edos Financieros'!A1</f>
        <v>FIDEICOMISO CIUDAD INDUSTRIAL DE LEON</v>
      </c>
      <c r="B1" s="181"/>
      <c r="C1" s="181"/>
      <c r="D1" s="181"/>
    </row>
    <row r="2" spans="1:4" s="94" customFormat="1" ht="18.95" customHeight="1" x14ac:dyDescent="0.25">
      <c r="A2" s="181" t="s">
        <v>623</v>
      </c>
      <c r="B2" s="181"/>
      <c r="C2" s="181"/>
      <c r="D2" s="181"/>
    </row>
    <row r="3" spans="1:4" s="94" customFormat="1" ht="18.95" customHeight="1" x14ac:dyDescent="0.25">
      <c r="A3" s="181" t="str">
        <f>'Notas a los Edos Financieros'!A3</f>
        <v>Correspondiente del 01 de Enero al 30 de Junio de 2018</v>
      </c>
      <c r="B3" s="181"/>
      <c r="C3" s="181"/>
      <c r="D3" s="181"/>
    </row>
    <row r="4" spans="1:4" s="97" customFormat="1" ht="18.95" customHeight="1" x14ac:dyDescent="0.2">
      <c r="A4" s="182" t="s">
        <v>619</v>
      </c>
      <c r="B4" s="182"/>
      <c r="C4" s="182"/>
      <c r="D4" s="182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4351639.2699999996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4351639.2699999996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opLeftCell="A3" workbookViewId="0">
      <selection activeCell="C27" sqref="C27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83" t="str">
        <f>'Notas a los Edos Financieros'!A1</f>
        <v>FIDEICOMISO CIUDAD INDUSTRIAL DE LEON</v>
      </c>
      <c r="B1" s="183"/>
      <c r="C1" s="183"/>
      <c r="D1" s="183"/>
    </row>
    <row r="2" spans="1:4" s="124" customFormat="1" ht="18.95" customHeight="1" x14ac:dyDescent="0.25">
      <c r="A2" s="183" t="s">
        <v>624</v>
      </c>
      <c r="B2" s="183"/>
      <c r="C2" s="183"/>
      <c r="D2" s="183"/>
    </row>
    <row r="3" spans="1:4" s="124" customFormat="1" ht="18.95" customHeight="1" x14ac:dyDescent="0.25">
      <c r="A3" s="183" t="str">
        <f>'Notas a los Edos Financieros'!A3</f>
        <v>Correspondiente del 01 de Enero al 30 de Junio de 2018</v>
      </c>
      <c r="B3" s="183"/>
      <c r="C3" s="183"/>
      <c r="D3" s="183"/>
    </row>
    <row r="4" spans="1:4" s="125" customFormat="1" x14ac:dyDescent="0.2">
      <c r="A4" s="184"/>
      <c r="B4" s="184"/>
      <c r="C4" s="184"/>
      <c r="D4" s="184"/>
    </row>
    <row r="5" spans="1:4" x14ac:dyDescent="0.2">
      <c r="A5" s="126" t="s">
        <v>168</v>
      </c>
      <c r="B5" s="127"/>
      <c r="C5" s="128"/>
      <c r="D5" s="129">
        <v>1310942.43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0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55978.879999999997</v>
      </c>
    </row>
    <row r="27" spans="1:4" x14ac:dyDescent="0.2">
      <c r="A27" s="110"/>
      <c r="B27" s="135" t="s">
        <v>133</v>
      </c>
      <c r="C27" s="112">
        <v>55978.879999999997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1366921.3099999998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0" verticalDpi="0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B21" workbookViewId="0">
      <selection activeCell="D37" sqref="D37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79" t="str">
        <f>'Notas a los Edos Financieros'!A1</f>
        <v>FIDEICOMISO CIUDAD INDUSTRIAL DE LEON</v>
      </c>
      <c r="B1" s="185"/>
      <c r="C1" s="185"/>
      <c r="D1" s="185"/>
      <c r="E1" s="185"/>
      <c r="F1" s="185"/>
      <c r="G1" s="84" t="s">
        <v>288</v>
      </c>
      <c r="H1" s="85">
        <f>'Notas a los Edos Financieros'!E1</f>
        <v>2018</v>
      </c>
    </row>
    <row r="2" spans="1:10" ht="18.95" customHeight="1" x14ac:dyDescent="0.2">
      <c r="A2" s="179" t="str">
        <f>'Notas a los Edos Financieros'!A2</f>
        <v>Notas de Desglose Estado de Situación Financiera</v>
      </c>
      <c r="B2" s="185"/>
      <c r="C2" s="185"/>
      <c r="D2" s="185"/>
      <c r="E2" s="185"/>
      <c r="F2" s="185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79" t="str">
        <f>'Notas a los Edos Financieros'!A3</f>
        <v>Correspondiente del 01 de Enero al 30 de Junio de 2018</v>
      </c>
      <c r="B3" s="185"/>
      <c r="C3" s="185"/>
      <c r="D3" s="185"/>
      <c r="E3" s="185"/>
      <c r="F3" s="185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620</v>
      </c>
      <c r="C7" s="89" t="s">
        <v>270</v>
      </c>
      <c r="D7" s="89" t="s">
        <v>621</v>
      </c>
      <c r="E7" s="89" t="s">
        <v>622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4313400</v>
      </c>
      <c r="D36" s="91">
        <v>0</v>
      </c>
      <c r="E36" s="91">
        <v>0</v>
      </c>
      <c r="F36" s="91">
        <v>4313400</v>
      </c>
    </row>
    <row r="37" spans="1:6" x14ac:dyDescent="0.2">
      <c r="A37" s="86">
        <v>8120</v>
      </c>
      <c r="B37" s="86" t="s">
        <v>179</v>
      </c>
      <c r="C37" s="91">
        <v>4313400</v>
      </c>
      <c r="D37" s="91">
        <v>4351639.2699999996</v>
      </c>
      <c r="E37" s="91">
        <v>0</v>
      </c>
      <c r="F37" s="91">
        <v>-38239.269999999997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4351639.2699999996</v>
      </c>
      <c r="E39" s="91">
        <v>4351639.2699999996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4351639.2699999996</v>
      </c>
      <c r="F40" s="91">
        <v>4351639.2699999996</v>
      </c>
    </row>
    <row r="41" spans="1:6" x14ac:dyDescent="0.2">
      <c r="A41" s="86">
        <v>8210</v>
      </c>
      <c r="B41" s="86" t="s">
        <v>175</v>
      </c>
      <c r="C41" s="91">
        <v>4313400</v>
      </c>
      <c r="D41" s="91">
        <v>0</v>
      </c>
      <c r="E41" s="91">
        <v>0</v>
      </c>
      <c r="F41" s="91">
        <v>4313400</v>
      </c>
    </row>
    <row r="42" spans="1:6" x14ac:dyDescent="0.2">
      <c r="A42" s="86">
        <v>8220</v>
      </c>
      <c r="B42" s="86" t="s">
        <v>174</v>
      </c>
      <c r="C42" s="91">
        <v>4313400</v>
      </c>
      <c r="D42" s="91">
        <v>0</v>
      </c>
      <c r="E42" s="91">
        <v>1310942.43</v>
      </c>
      <c r="F42" s="91">
        <v>3002457.57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1310942.43</v>
      </c>
      <c r="E44" s="91">
        <v>1310942.43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1310942.43</v>
      </c>
      <c r="E45" s="91">
        <v>1310942.43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1310942.43</v>
      </c>
      <c r="E46" s="91">
        <v>1310942.43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1310942.43</v>
      </c>
      <c r="E47" s="91">
        <v>0</v>
      </c>
      <c r="F47" s="91">
        <v>1310942.43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5" sqref="A5:E5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86" t="s">
        <v>40</v>
      </c>
      <c r="B5" s="186"/>
      <c r="C5" s="186"/>
      <c r="D5" s="186"/>
      <c r="E5" s="186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87" t="s">
        <v>44</v>
      </c>
      <c r="C10" s="187"/>
      <c r="D10" s="187"/>
      <c r="E10" s="187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87" t="s">
        <v>48</v>
      </c>
      <c r="C12" s="187"/>
      <c r="D12" s="187"/>
      <c r="E12" s="187"/>
    </row>
    <row r="13" spans="1:8" s="11" customFormat="1" ht="26.1" customHeight="1" x14ac:dyDescent="0.2">
      <c r="A13" s="29" t="s">
        <v>49</v>
      </c>
      <c r="B13" s="187" t="s">
        <v>50</v>
      </c>
      <c r="C13" s="187"/>
      <c r="D13" s="187"/>
      <c r="E13" s="187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88" t="s">
        <v>56</v>
      </c>
      <c r="C22" s="188"/>
      <c r="D22" s="188"/>
      <c r="E22" s="188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zoomScale="106" zoomScaleNormal="106" workbookViewId="0">
      <selection activeCell="E138" sqref="E138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7" width="16.7109375" style="76" customWidth="1"/>
    <col min="8" max="8" width="39.570312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77" t="str">
        <f>'Notas a los Edos Financieros'!A1</f>
        <v>FIDEICOMISO CIUDAD INDUSTRIAL DE LEON</v>
      </c>
      <c r="B1" s="178"/>
      <c r="C1" s="178"/>
      <c r="D1" s="178"/>
      <c r="E1" s="178"/>
      <c r="F1" s="178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77" t="str">
        <f>'Notas a los Edos Financieros'!A2</f>
        <v>Notas de Desglose Estado de Situación Financiera</v>
      </c>
      <c r="B2" s="178"/>
      <c r="C2" s="178"/>
      <c r="D2" s="178"/>
      <c r="E2" s="178"/>
      <c r="F2" s="178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77" t="str">
        <f>'Notas a los Edos Financieros'!A3</f>
        <v>Correspondiente del 01 de Enero al 30 de Junio de 2018</v>
      </c>
      <c r="B3" s="178"/>
      <c r="C3" s="178"/>
      <c r="D3" s="178"/>
      <c r="E3" s="178"/>
      <c r="F3" s="178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446259.4</v>
      </c>
      <c r="D15" s="80">
        <v>595012.65</v>
      </c>
      <c r="E15" s="80">
        <v>233426.41</v>
      </c>
      <c r="F15" s="80">
        <v>1628641.58</v>
      </c>
      <c r="G15" s="80">
        <v>0</v>
      </c>
      <c r="H15" s="76" t="s">
        <v>658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ht="13.5" customHeight="1" x14ac:dyDescent="0.2">
      <c r="A20" s="159" t="s">
        <v>641</v>
      </c>
      <c r="B20" s="158" t="s">
        <v>643</v>
      </c>
      <c r="C20" s="160">
        <v>1946.71</v>
      </c>
      <c r="D20" s="160">
        <f>+C20</f>
        <v>1946.71</v>
      </c>
      <c r="E20" s="160"/>
      <c r="F20" s="160"/>
      <c r="G20" s="160"/>
      <c r="H20" s="158" t="s">
        <v>642</v>
      </c>
    </row>
    <row r="21" spans="1:8" x14ac:dyDescent="0.2">
      <c r="A21" s="78">
        <v>1125</v>
      </c>
      <c r="B21" s="76" t="s">
        <v>305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306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307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308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309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311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312</v>
      </c>
      <c r="G29" s="77" t="s">
        <v>249</v>
      </c>
      <c r="H29" s="77"/>
    </row>
    <row r="30" spans="1:8" x14ac:dyDescent="0.2">
      <c r="A30" s="78">
        <v>1140</v>
      </c>
      <c r="B30" s="76" t="s">
        <v>313</v>
      </c>
      <c r="C30" s="80">
        <v>0</v>
      </c>
    </row>
    <row r="31" spans="1:8" x14ac:dyDescent="0.2">
      <c r="A31" s="78">
        <v>1141</v>
      </c>
      <c r="B31" s="76" t="s">
        <v>314</v>
      </c>
      <c r="C31" s="80">
        <v>0</v>
      </c>
    </row>
    <row r="32" spans="1:8" x14ac:dyDescent="0.2">
      <c r="A32" s="78">
        <v>1142</v>
      </c>
      <c r="B32" s="76" t="s">
        <v>315</v>
      </c>
      <c r="C32" s="80">
        <v>0</v>
      </c>
    </row>
    <row r="33" spans="1:8" x14ac:dyDescent="0.2">
      <c r="A33" s="78">
        <v>1143</v>
      </c>
      <c r="B33" s="76" t="s">
        <v>316</v>
      </c>
      <c r="C33" s="80">
        <v>0</v>
      </c>
    </row>
    <row r="34" spans="1:8" x14ac:dyDescent="0.2">
      <c r="A34" s="78">
        <v>1144</v>
      </c>
      <c r="B34" s="76" t="s">
        <v>317</v>
      </c>
      <c r="C34" s="80">
        <v>0</v>
      </c>
    </row>
    <row r="35" spans="1:8" x14ac:dyDescent="0.2">
      <c r="A35" s="78">
        <v>1145</v>
      </c>
      <c r="B35" s="76" t="s">
        <v>318</v>
      </c>
      <c r="C35" s="80">
        <v>0</v>
      </c>
    </row>
    <row r="37" spans="1:8" x14ac:dyDescent="0.2">
      <c r="A37" s="75" t="s">
        <v>319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320</v>
      </c>
      <c r="G38" s="77"/>
      <c r="H38" s="77"/>
    </row>
    <row r="39" spans="1:8" x14ac:dyDescent="0.2">
      <c r="A39" s="78">
        <v>1150</v>
      </c>
      <c r="B39" s="76" t="s">
        <v>321</v>
      </c>
      <c r="C39" s="80">
        <v>0</v>
      </c>
    </row>
    <row r="40" spans="1:8" x14ac:dyDescent="0.2">
      <c r="A40" s="78">
        <v>1151</v>
      </c>
      <c r="B40" s="76" t="s">
        <v>322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323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324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325</v>
      </c>
      <c r="H51" s="77" t="s">
        <v>254</v>
      </c>
      <c r="I51" s="77" t="s">
        <v>326</v>
      </c>
    </row>
    <row r="52" spans="1:9" ht="12" x14ac:dyDescent="0.2">
      <c r="A52" s="162">
        <v>1230</v>
      </c>
      <c r="B52" s="163" t="s">
        <v>327</v>
      </c>
      <c r="C52" s="164">
        <f>C53+C55</f>
        <v>21798952.439999998</v>
      </c>
      <c r="D52" s="164">
        <f t="shared" ref="D52:E52" si="0">D53+D55</f>
        <v>0</v>
      </c>
      <c r="E52" s="164">
        <f t="shared" si="0"/>
        <v>1114633.1100000001</v>
      </c>
    </row>
    <row r="53" spans="1:9" x14ac:dyDescent="0.2">
      <c r="A53" s="78">
        <v>1231</v>
      </c>
      <c r="B53" s="76" t="s">
        <v>328</v>
      </c>
      <c r="C53" s="80">
        <v>20684318.329999998</v>
      </c>
      <c r="D53" s="80">
        <v>0</v>
      </c>
      <c r="E53" s="80">
        <v>0</v>
      </c>
      <c r="H53" s="76" t="s">
        <v>632</v>
      </c>
    </row>
    <row r="54" spans="1:9" x14ac:dyDescent="0.2">
      <c r="A54" s="78">
        <v>1232</v>
      </c>
      <c r="B54" s="76" t="s">
        <v>329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330</v>
      </c>
      <c r="C55" s="80">
        <v>1114634.1100000001</v>
      </c>
      <c r="D55" s="80">
        <v>0</v>
      </c>
      <c r="E55" s="80">
        <v>1114633.1100000001</v>
      </c>
      <c r="F55" s="76" t="s">
        <v>653</v>
      </c>
      <c r="G55" s="152">
        <v>0.05</v>
      </c>
      <c r="H55" s="76" t="s">
        <v>633</v>
      </c>
      <c r="I55" s="76" t="s">
        <v>634</v>
      </c>
    </row>
    <row r="56" spans="1:9" x14ac:dyDescent="0.2">
      <c r="A56" s="78">
        <v>1234</v>
      </c>
      <c r="B56" s="76" t="s">
        <v>331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332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333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334</v>
      </c>
      <c r="C59" s="80">
        <v>0</v>
      </c>
      <c r="D59" s="80">
        <v>0</v>
      </c>
      <c r="E59" s="80">
        <v>0</v>
      </c>
    </row>
    <row r="60" spans="1:9" ht="12" x14ac:dyDescent="0.2">
      <c r="A60" s="162">
        <v>1240</v>
      </c>
      <c r="B60" s="163" t="s">
        <v>335</v>
      </c>
      <c r="C60" s="164">
        <f>+C61+C62+C63+C66+C68</f>
        <v>1709036.46</v>
      </c>
      <c r="D60" s="164">
        <f t="shared" ref="D60:E60" si="1">+D61+D62+D63+D66+D68</f>
        <v>42973.829999999994</v>
      </c>
      <c r="E60" s="164">
        <f t="shared" si="1"/>
        <v>1494334.48</v>
      </c>
    </row>
    <row r="61" spans="1:9" x14ac:dyDescent="0.2">
      <c r="A61" s="78" t="s">
        <v>635</v>
      </c>
      <c r="B61" s="76" t="s">
        <v>336</v>
      </c>
      <c r="C61" s="80">
        <v>703420.13</v>
      </c>
      <c r="D61" s="80">
        <v>4297.91</v>
      </c>
      <c r="E61" s="80">
        <v>669442.35</v>
      </c>
      <c r="F61" s="76" t="s">
        <v>653</v>
      </c>
      <c r="G61" s="152">
        <v>0.1</v>
      </c>
      <c r="H61" s="76" t="s">
        <v>633</v>
      </c>
      <c r="I61" s="76" t="s">
        <v>634</v>
      </c>
    </row>
    <row r="62" spans="1:9" x14ac:dyDescent="0.2">
      <c r="A62" s="78" t="s">
        <v>636</v>
      </c>
      <c r="B62" s="76" t="s">
        <v>637</v>
      </c>
      <c r="C62" s="80">
        <v>226707.39</v>
      </c>
      <c r="D62" s="80">
        <v>8370.35</v>
      </c>
      <c r="E62" s="80">
        <v>207813.7</v>
      </c>
      <c r="F62" s="76" t="s">
        <v>653</v>
      </c>
      <c r="G62" s="152">
        <v>0.3</v>
      </c>
      <c r="H62" s="76" t="s">
        <v>633</v>
      </c>
      <c r="I62" s="76" t="s">
        <v>634</v>
      </c>
    </row>
    <row r="63" spans="1:9" x14ac:dyDescent="0.2">
      <c r="A63" s="78" t="s">
        <v>638</v>
      </c>
      <c r="B63" s="76" t="s">
        <v>639</v>
      </c>
      <c r="C63" s="80">
        <v>16349.01</v>
      </c>
      <c r="D63" s="80">
        <v>817.46</v>
      </c>
      <c r="E63" s="80">
        <v>2452.34</v>
      </c>
      <c r="F63" s="76" t="s">
        <v>653</v>
      </c>
      <c r="G63" s="152">
        <v>0.1</v>
      </c>
      <c r="H63" s="76" t="s">
        <v>633</v>
      </c>
      <c r="I63" s="76" t="s">
        <v>634</v>
      </c>
    </row>
    <row r="64" spans="1:9" x14ac:dyDescent="0.2">
      <c r="A64" s="78">
        <v>1242</v>
      </c>
      <c r="B64" s="76" t="s">
        <v>337</v>
      </c>
      <c r="C64" s="80">
        <v>0</v>
      </c>
      <c r="D64" s="80">
        <v>0</v>
      </c>
      <c r="E64" s="80">
        <v>0</v>
      </c>
      <c r="G64" s="78"/>
    </row>
    <row r="65" spans="1:9" x14ac:dyDescent="0.2">
      <c r="A65" s="78">
        <v>1243</v>
      </c>
      <c r="B65" s="76" t="s">
        <v>338</v>
      </c>
      <c r="C65" s="80">
        <v>0</v>
      </c>
      <c r="D65" s="80">
        <v>0</v>
      </c>
      <c r="E65" s="80">
        <v>0</v>
      </c>
      <c r="G65" s="78"/>
    </row>
    <row r="66" spans="1:9" x14ac:dyDescent="0.2">
      <c r="A66" s="78">
        <v>1244</v>
      </c>
      <c r="B66" s="76" t="s">
        <v>339</v>
      </c>
      <c r="C66" s="80">
        <v>717718.16</v>
      </c>
      <c r="D66" s="80">
        <v>26387.51</v>
      </c>
      <c r="E66" s="80">
        <v>585777.68000000005</v>
      </c>
      <c r="F66" s="76" t="s">
        <v>653</v>
      </c>
      <c r="G66" s="152">
        <v>0.25</v>
      </c>
      <c r="H66" s="76" t="s">
        <v>633</v>
      </c>
      <c r="I66" s="76" t="s">
        <v>634</v>
      </c>
    </row>
    <row r="67" spans="1:9" x14ac:dyDescent="0.2">
      <c r="A67" s="78">
        <v>1245</v>
      </c>
      <c r="B67" s="76" t="s">
        <v>340</v>
      </c>
      <c r="C67" s="80">
        <v>0</v>
      </c>
      <c r="D67" s="80">
        <v>0</v>
      </c>
      <c r="E67" s="80">
        <v>0</v>
      </c>
      <c r="G67" s="78"/>
    </row>
    <row r="68" spans="1:9" x14ac:dyDescent="0.2">
      <c r="A68" s="78">
        <v>1246</v>
      </c>
      <c r="B68" s="76" t="s">
        <v>341</v>
      </c>
      <c r="C68" s="80">
        <v>44841.77</v>
      </c>
      <c r="D68" s="80">
        <v>3100.6</v>
      </c>
      <c r="E68" s="80">
        <v>28848.41</v>
      </c>
      <c r="F68" s="76" t="s">
        <v>653</v>
      </c>
      <c r="G68" s="152">
        <v>0.1</v>
      </c>
      <c r="H68" s="76" t="s">
        <v>633</v>
      </c>
      <c r="I68" s="76" t="s">
        <v>634</v>
      </c>
    </row>
    <row r="69" spans="1:9" x14ac:dyDescent="0.2">
      <c r="A69" s="78">
        <v>1247</v>
      </c>
      <c r="B69" s="76" t="s">
        <v>342</v>
      </c>
      <c r="C69" s="80">
        <v>0</v>
      </c>
      <c r="D69" s="80">
        <v>0</v>
      </c>
      <c r="E69" s="80">
        <v>0</v>
      </c>
    </row>
    <row r="70" spans="1:9" x14ac:dyDescent="0.2">
      <c r="A70" s="78">
        <v>1248</v>
      </c>
      <c r="B70" s="76" t="s">
        <v>343</v>
      </c>
      <c r="C70" s="80">
        <v>0</v>
      </c>
      <c r="D70" s="80">
        <v>0</v>
      </c>
      <c r="E70" s="80">
        <v>0</v>
      </c>
    </row>
    <row r="72" spans="1:9" x14ac:dyDescent="0.2">
      <c r="A72" s="75" t="s">
        <v>256</v>
      </c>
      <c r="B72" s="75"/>
      <c r="C72" s="75"/>
      <c r="D72" s="75"/>
      <c r="E72" s="75"/>
      <c r="F72" s="75"/>
      <c r="G72" s="75"/>
      <c r="H72" s="75"/>
      <c r="I72" s="75"/>
    </row>
    <row r="73" spans="1:9" x14ac:dyDescent="0.2">
      <c r="A73" s="77" t="s">
        <v>233</v>
      </c>
      <c r="B73" s="77" t="s">
        <v>229</v>
      </c>
      <c r="C73" s="77" t="s">
        <v>230</v>
      </c>
      <c r="D73" s="77" t="s">
        <v>257</v>
      </c>
      <c r="E73" s="77" t="s">
        <v>344</v>
      </c>
      <c r="F73" s="77" t="s">
        <v>245</v>
      </c>
      <c r="G73" s="77" t="s">
        <v>325</v>
      </c>
      <c r="H73" s="77" t="s">
        <v>254</v>
      </c>
      <c r="I73" s="77" t="s">
        <v>326</v>
      </c>
    </row>
    <row r="74" spans="1:9" ht="12" x14ac:dyDescent="0.2">
      <c r="A74" s="162">
        <v>1250</v>
      </c>
      <c r="B74" s="163" t="s">
        <v>345</v>
      </c>
      <c r="C74" s="164">
        <f>+C75</f>
        <v>183715.78</v>
      </c>
      <c r="D74" s="164">
        <f t="shared" ref="D74:E74" si="2">+D75</f>
        <v>13005.05</v>
      </c>
      <c r="E74" s="164">
        <f t="shared" si="2"/>
        <v>122601.98</v>
      </c>
    </row>
    <row r="75" spans="1:9" x14ac:dyDescent="0.2">
      <c r="A75" s="78">
        <v>1251</v>
      </c>
      <c r="B75" s="76" t="s">
        <v>346</v>
      </c>
      <c r="C75" s="80">
        <v>183715.78</v>
      </c>
      <c r="D75" s="80">
        <v>13005.05</v>
      </c>
      <c r="E75" s="80">
        <v>122601.98</v>
      </c>
      <c r="F75" s="76" t="s">
        <v>653</v>
      </c>
      <c r="G75" s="152">
        <v>0.15</v>
      </c>
      <c r="H75" s="76" t="s">
        <v>633</v>
      </c>
      <c r="I75" s="76" t="s">
        <v>634</v>
      </c>
    </row>
    <row r="76" spans="1:9" x14ac:dyDescent="0.2">
      <c r="A76" s="78">
        <v>1252</v>
      </c>
      <c r="B76" s="76" t="s">
        <v>347</v>
      </c>
      <c r="C76" s="80">
        <v>0</v>
      </c>
      <c r="D76" s="80">
        <v>0</v>
      </c>
      <c r="E76" s="80">
        <v>0</v>
      </c>
    </row>
    <row r="77" spans="1:9" x14ac:dyDescent="0.2">
      <c r="A77" s="78">
        <v>1253</v>
      </c>
      <c r="B77" s="76" t="s">
        <v>348</v>
      </c>
      <c r="C77" s="80">
        <v>0</v>
      </c>
      <c r="D77" s="80">
        <v>0</v>
      </c>
      <c r="E77" s="80">
        <v>0</v>
      </c>
    </row>
    <row r="78" spans="1:9" x14ac:dyDescent="0.2">
      <c r="A78" s="78">
        <v>1254</v>
      </c>
      <c r="B78" s="76" t="s">
        <v>349</v>
      </c>
      <c r="C78" s="80">
        <v>0</v>
      </c>
      <c r="D78" s="80">
        <v>0</v>
      </c>
      <c r="E78" s="80">
        <v>0</v>
      </c>
    </row>
    <row r="79" spans="1:9" x14ac:dyDescent="0.2">
      <c r="A79" s="78">
        <v>1259</v>
      </c>
      <c r="B79" s="76" t="s">
        <v>350</v>
      </c>
      <c r="C79" s="80">
        <v>0</v>
      </c>
      <c r="D79" s="80">
        <v>0</v>
      </c>
      <c r="E79" s="80">
        <v>0</v>
      </c>
    </row>
    <row r="80" spans="1:9" ht="12" x14ac:dyDescent="0.2">
      <c r="A80" s="162">
        <v>1270</v>
      </c>
      <c r="B80" s="163" t="s">
        <v>351</v>
      </c>
      <c r="C80" s="164">
        <f>+C83+C86</f>
        <v>19320.52</v>
      </c>
      <c r="D80" s="164">
        <f t="shared" ref="D80:E80" si="3">+D83+D86</f>
        <v>15105.45</v>
      </c>
      <c r="E80" s="164">
        <f t="shared" si="3"/>
        <v>0</v>
      </c>
    </row>
    <row r="81" spans="1:9" x14ac:dyDescent="0.2">
      <c r="A81" s="78">
        <v>1271</v>
      </c>
      <c r="B81" s="76" t="s">
        <v>352</v>
      </c>
      <c r="C81" s="80">
        <v>0</v>
      </c>
      <c r="D81" s="80">
        <v>0</v>
      </c>
      <c r="E81" s="80">
        <v>0</v>
      </c>
    </row>
    <row r="82" spans="1:9" x14ac:dyDescent="0.2">
      <c r="A82" s="78">
        <v>1272</v>
      </c>
      <c r="B82" s="76" t="s">
        <v>353</v>
      </c>
      <c r="C82" s="80">
        <v>0</v>
      </c>
      <c r="D82" s="80">
        <v>0</v>
      </c>
      <c r="E82" s="80">
        <v>0</v>
      </c>
    </row>
    <row r="83" spans="1:9" x14ac:dyDescent="0.2">
      <c r="A83" s="78">
        <v>1273</v>
      </c>
      <c r="B83" s="76" t="s">
        <v>354</v>
      </c>
      <c r="C83" s="80">
        <v>16901.52</v>
      </c>
      <c r="D83" s="80">
        <v>15105.45</v>
      </c>
      <c r="E83" s="80">
        <v>0</v>
      </c>
      <c r="F83" s="76" t="s">
        <v>654</v>
      </c>
      <c r="G83" s="76" t="s">
        <v>655</v>
      </c>
      <c r="H83" s="76" t="s">
        <v>656</v>
      </c>
      <c r="I83" s="76" t="s">
        <v>662</v>
      </c>
    </row>
    <row r="84" spans="1:9" x14ac:dyDescent="0.2">
      <c r="A84" s="78">
        <v>1274</v>
      </c>
      <c r="B84" s="76" t="s">
        <v>355</v>
      </c>
      <c r="C84" s="80">
        <v>0</v>
      </c>
      <c r="D84" s="80">
        <v>0</v>
      </c>
      <c r="E84" s="80">
        <v>0</v>
      </c>
    </row>
    <row r="85" spans="1:9" x14ac:dyDescent="0.2">
      <c r="A85" s="78">
        <v>1275</v>
      </c>
      <c r="B85" s="76" t="s">
        <v>356</v>
      </c>
      <c r="C85" s="80">
        <v>0</v>
      </c>
      <c r="D85" s="80">
        <v>0</v>
      </c>
      <c r="E85" s="80">
        <v>0</v>
      </c>
    </row>
    <row r="86" spans="1:9" x14ac:dyDescent="0.2">
      <c r="A86" s="78">
        <v>1279</v>
      </c>
      <c r="B86" s="76" t="s">
        <v>357</v>
      </c>
      <c r="C86" s="80">
        <v>2419</v>
      </c>
      <c r="D86" s="80">
        <v>0</v>
      </c>
      <c r="E86" s="80">
        <v>0</v>
      </c>
      <c r="F86" s="76" t="s">
        <v>657</v>
      </c>
    </row>
    <row r="88" spans="1:9" x14ac:dyDescent="0.2">
      <c r="A88" s="75" t="s">
        <v>258</v>
      </c>
      <c r="B88" s="75"/>
      <c r="C88" s="75"/>
      <c r="D88" s="75"/>
      <c r="E88" s="75"/>
      <c r="F88" s="75"/>
      <c r="G88" s="75"/>
      <c r="H88" s="75"/>
    </row>
    <row r="89" spans="1:9" x14ac:dyDescent="0.2">
      <c r="A89" s="77" t="s">
        <v>233</v>
      </c>
      <c r="B89" s="77" t="s">
        <v>229</v>
      </c>
      <c r="C89" s="77" t="s">
        <v>230</v>
      </c>
      <c r="D89" s="77" t="s">
        <v>358</v>
      </c>
      <c r="E89" s="77"/>
      <c r="F89" s="77"/>
      <c r="G89" s="77"/>
      <c r="H89" s="77"/>
    </row>
    <row r="90" spans="1:9" x14ac:dyDescent="0.2">
      <c r="A90" s="78">
        <v>1160</v>
      </c>
      <c r="B90" s="76" t="s">
        <v>359</v>
      </c>
      <c r="C90" s="80">
        <v>0</v>
      </c>
    </row>
    <row r="91" spans="1:9" x14ac:dyDescent="0.2">
      <c r="A91" s="78">
        <v>1161</v>
      </c>
      <c r="B91" s="76" t="s">
        <v>360</v>
      </c>
      <c r="C91" s="80">
        <v>0</v>
      </c>
    </row>
    <row r="92" spans="1:9" x14ac:dyDescent="0.2">
      <c r="A92" s="78">
        <v>1162</v>
      </c>
      <c r="B92" s="76" t="s">
        <v>361</v>
      </c>
      <c r="C92" s="80">
        <v>0</v>
      </c>
    </row>
    <row r="94" spans="1:9" x14ac:dyDescent="0.2">
      <c r="A94" s="75" t="s">
        <v>260</v>
      </c>
      <c r="B94" s="75"/>
      <c r="C94" s="75"/>
      <c r="D94" s="75"/>
      <c r="E94" s="75"/>
      <c r="F94" s="75"/>
      <c r="G94" s="75"/>
      <c r="H94" s="75"/>
    </row>
    <row r="95" spans="1:9" x14ac:dyDescent="0.2">
      <c r="A95" s="77" t="s">
        <v>233</v>
      </c>
      <c r="B95" s="77" t="s">
        <v>229</v>
      </c>
      <c r="C95" s="77" t="s">
        <v>230</v>
      </c>
      <c r="D95" s="77" t="s">
        <v>304</v>
      </c>
      <c r="E95" s="77"/>
      <c r="F95" s="77"/>
      <c r="G95" s="77"/>
      <c r="H95" s="77"/>
    </row>
    <row r="96" spans="1:9" x14ac:dyDescent="0.2">
      <c r="A96" s="78">
        <v>1290</v>
      </c>
      <c r="B96" s="76" t="s">
        <v>362</v>
      </c>
      <c r="C96" s="80">
        <v>0</v>
      </c>
    </row>
    <row r="97" spans="1:8" x14ac:dyDescent="0.2">
      <c r="A97" s="78">
        <v>1291</v>
      </c>
      <c r="B97" s="76" t="s">
        <v>363</v>
      </c>
      <c r="C97" s="80">
        <v>0</v>
      </c>
    </row>
    <row r="98" spans="1:8" x14ac:dyDescent="0.2">
      <c r="A98" s="78">
        <v>1292</v>
      </c>
      <c r="B98" s="76" t="s">
        <v>364</v>
      </c>
      <c r="C98" s="80">
        <v>0</v>
      </c>
    </row>
    <row r="99" spans="1:8" x14ac:dyDescent="0.2">
      <c r="A99" s="78">
        <v>1293</v>
      </c>
      <c r="B99" s="76" t="s">
        <v>365</v>
      </c>
      <c r="C99" s="80">
        <v>0</v>
      </c>
    </row>
    <row r="101" spans="1:8" x14ac:dyDescent="0.2">
      <c r="A101" s="75" t="s">
        <v>261</v>
      </c>
      <c r="B101" s="75"/>
      <c r="C101" s="75"/>
      <c r="D101" s="75"/>
      <c r="E101" s="75"/>
      <c r="F101" s="75"/>
      <c r="G101" s="75"/>
      <c r="H101" s="75"/>
    </row>
    <row r="102" spans="1:8" x14ac:dyDescent="0.2">
      <c r="A102" s="77" t="s">
        <v>233</v>
      </c>
      <c r="B102" s="77" t="s">
        <v>229</v>
      </c>
      <c r="C102" s="77" t="s">
        <v>230</v>
      </c>
      <c r="D102" s="77" t="s">
        <v>300</v>
      </c>
      <c r="E102" s="77" t="s">
        <v>301</v>
      </c>
      <c r="F102" s="77" t="s">
        <v>302</v>
      </c>
      <c r="G102" s="77" t="s">
        <v>366</v>
      </c>
      <c r="H102" s="77" t="s">
        <v>367</v>
      </c>
    </row>
    <row r="103" spans="1:8" ht="12" x14ac:dyDescent="0.2">
      <c r="A103" s="162">
        <v>2110</v>
      </c>
      <c r="B103" s="163" t="s">
        <v>368</v>
      </c>
      <c r="C103" s="164">
        <f>+C110</f>
        <v>77286.22</v>
      </c>
      <c r="D103" s="164">
        <f>+D110</f>
        <v>77286.22</v>
      </c>
      <c r="E103" s="80"/>
      <c r="F103" s="80"/>
      <c r="G103" s="80"/>
    </row>
    <row r="104" spans="1:8" x14ac:dyDescent="0.2">
      <c r="A104" s="78">
        <v>2111</v>
      </c>
      <c r="B104" s="76" t="s">
        <v>369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2112</v>
      </c>
      <c r="B105" s="76" t="s">
        <v>370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2113</v>
      </c>
      <c r="B106" s="76" t="s">
        <v>371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2114</v>
      </c>
      <c r="B107" s="76" t="s">
        <v>372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2115</v>
      </c>
      <c r="B108" s="76" t="s">
        <v>373</v>
      </c>
      <c r="C108" s="80">
        <v>0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2116</v>
      </c>
      <c r="B109" s="76" t="s">
        <v>374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ht="22.5" x14ac:dyDescent="0.2">
      <c r="A110" s="82">
        <v>2117</v>
      </c>
      <c r="B110" s="150" t="s">
        <v>375</v>
      </c>
      <c r="C110" s="151">
        <v>77286.22</v>
      </c>
      <c r="D110" s="151">
        <f>+C110</f>
        <v>77286.22</v>
      </c>
      <c r="E110" s="151">
        <v>0</v>
      </c>
      <c r="F110" s="151">
        <v>0</v>
      </c>
      <c r="G110" s="151">
        <v>0</v>
      </c>
      <c r="H110" s="149" t="s">
        <v>640</v>
      </c>
    </row>
    <row r="111" spans="1:8" x14ac:dyDescent="0.2">
      <c r="A111" s="78">
        <v>2118</v>
      </c>
      <c r="B111" s="76" t="s">
        <v>376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2119</v>
      </c>
      <c r="B112" s="76" t="s">
        <v>377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2120</v>
      </c>
      <c r="B113" s="76" t="s">
        <v>378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2121</v>
      </c>
      <c r="B114" s="76" t="s">
        <v>379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5" spans="1:8" x14ac:dyDescent="0.2">
      <c r="A115" s="78">
        <v>2122</v>
      </c>
      <c r="B115" s="76" t="s">
        <v>380</v>
      </c>
      <c r="C115" s="80">
        <v>0</v>
      </c>
      <c r="D115" s="80">
        <v>0</v>
      </c>
      <c r="E115" s="80">
        <v>0</v>
      </c>
      <c r="F115" s="80">
        <v>0</v>
      </c>
      <c r="G115" s="80">
        <v>0</v>
      </c>
    </row>
    <row r="116" spans="1:8" x14ac:dyDescent="0.2">
      <c r="A116" s="78">
        <v>2129</v>
      </c>
      <c r="B116" s="76" t="s">
        <v>381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</row>
    <row r="117" spans="1:8" x14ac:dyDescent="0.2">
      <c r="A117" s="78"/>
      <c r="C117" s="156"/>
      <c r="D117" s="157"/>
      <c r="E117" s="80"/>
      <c r="F117" s="80"/>
      <c r="G117" s="80"/>
    </row>
    <row r="118" spans="1:8" x14ac:dyDescent="0.2">
      <c r="A118" s="75" t="s">
        <v>262</v>
      </c>
      <c r="B118" s="75"/>
      <c r="C118" s="75"/>
      <c r="D118" s="75"/>
      <c r="E118" s="75"/>
      <c r="F118" s="75"/>
      <c r="G118" s="75"/>
      <c r="H118" s="75"/>
    </row>
    <row r="119" spans="1:8" x14ac:dyDescent="0.2">
      <c r="A119" s="77" t="s">
        <v>233</v>
      </c>
      <c r="B119" s="77" t="s">
        <v>229</v>
      </c>
      <c r="C119" s="77" t="s">
        <v>230</v>
      </c>
      <c r="D119" s="77" t="s">
        <v>234</v>
      </c>
      <c r="E119" s="77" t="s">
        <v>304</v>
      </c>
      <c r="F119" s="77"/>
      <c r="G119" s="77"/>
      <c r="H119" s="77"/>
    </row>
    <row r="120" spans="1:8" x14ac:dyDescent="0.2">
      <c r="A120" s="78">
        <v>2160</v>
      </c>
      <c r="B120" s="76" t="s">
        <v>382</v>
      </c>
      <c r="C120" s="80">
        <v>0</v>
      </c>
    </row>
    <row r="121" spans="1:8" x14ac:dyDescent="0.2">
      <c r="A121" s="78">
        <v>2161</v>
      </c>
      <c r="B121" s="76" t="s">
        <v>383</v>
      </c>
      <c r="C121" s="80">
        <v>0</v>
      </c>
    </row>
    <row r="122" spans="1:8" x14ac:dyDescent="0.2">
      <c r="A122" s="78">
        <v>2162</v>
      </c>
      <c r="B122" s="76" t="s">
        <v>384</v>
      </c>
      <c r="C122" s="80">
        <v>0</v>
      </c>
    </row>
    <row r="123" spans="1:8" x14ac:dyDescent="0.2">
      <c r="A123" s="78">
        <v>2163</v>
      </c>
      <c r="B123" s="76" t="s">
        <v>385</v>
      </c>
      <c r="C123" s="80">
        <v>0</v>
      </c>
    </row>
    <row r="124" spans="1:8" x14ac:dyDescent="0.2">
      <c r="A124" s="78">
        <v>2164</v>
      </c>
      <c r="B124" s="76" t="s">
        <v>386</v>
      </c>
      <c r="C124" s="80">
        <v>0</v>
      </c>
    </row>
    <row r="125" spans="1:8" x14ac:dyDescent="0.2">
      <c r="A125" s="78">
        <v>2165</v>
      </c>
      <c r="B125" s="76" t="s">
        <v>387</v>
      </c>
      <c r="C125" s="80">
        <v>0</v>
      </c>
    </row>
    <row r="126" spans="1:8" x14ac:dyDescent="0.2">
      <c r="A126" s="78">
        <v>2166</v>
      </c>
      <c r="B126" s="76" t="s">
        <v>388</v>
      </c>
      <c r="C126" s="80">
        <v>0</v>
      </c>
    </row>
    <row r="127" spans="1:8" x14ac:dyDescent="0.2">
      <c r="A127" s="78">
        <v>2250</v>
      </c>
      <c r="B127" s="76" t="s">
        <v>389</v>
      </c>
      <c r="C127" s="80">
        <v>0</v>
      </c>
    </row>
    <row r="128" spans="1:8" x14ac:dyDescent="0.2">
      <c r="A128" s="78">
        <v>2251</v>
      </c>
      <c r="B128" s="76" t="s">
        <v>390</v>
      </c>
      <c r="C128" s="80">
        <v>0</v>
      </c>
    </row>
    <row r="129" spans="1:8" x14ac:dyDescent="0.2">
      <c r="A129" s="78">
        <v>2252</v>
      </c>
      <c r="B129" s="76" t="s">
        <v>391</v>
      </c>
      <c r="C129" s="80">
        <v>0</v>
      </c>
    </row>
    <row r="130" spans="1:8" x14ac:dyDescent="0.2">
      <c r="A130" s="78">
        <v>2253</v>
      </c>
      <c r="B130" s="76" t="s">
        <v>392</v>
      </c>
      <c r="C130" s="80">
        <v>0</v>
      </c>
    </row>
    <row r="131" spans="1:8" x14ac:dyDescent="0.2">
      <c r="A131" s="78">
        <v>2254</v>
      </c>
      <c r="B131" s="76" t="s">
        <v>393</v>
      </c>
      <c r="C131" s="80">
        <v>0</v>
      </c>
    </row>
    <row r="132" spans="1:8" x14ac:dyDescent="0.2">
      <c r="A132" s="78">
        <v>2255</v>
      </c>
      <c r="B132" s="76" t="s">
        <v>394</v>
      </c>
      <c r="C132" s="80">
        <v>0</v>
      </c>
    </row>
    <row r="133" spans="1:8" x14ac:dyDescent="0.2">
      <c r="A133" s="78">
        <v>2256</v>
      </c>
      <c r="B133" s="76" t="s">
        <v>395</v>
      </c>
      <c r="C133" s="80">
        <v>0</v>
      </c>
    </row>
    <row r="135" spans="1:8" x14ac:dyDescent="0.2">
      <c r="A135" s="75" t="s">
        <v>263</v>
      </c>
      <c r="B135" s="75"/>
      <c r="C135" s="75"/>
      <c r="D135" s="75"/>
      <c r="E135" s="75"/>
      <c r="F135" s="75"/>
      <c r="G135" s="75"/>
      <c r="H135" s="75"/>
    </row>
    <row r="136" spans="1:8" x14ac:dyDescent="0.2">
      <c r="A136" s="79" t="s">
        <v>233</v>
      </c>
      <c r="B136" s="79" t="s">
        <v>229</v>
      </c>
      <c r="C136" s="79" t="s">
        <v>230</v>
      </c>
      <c r="D136" s="79" t="s">
        <v>234</v>
      </c>
      <c r="E136" s="79" t="s">
        <v>304</v>
      </c>
      <c r="F136" s="79"/>
      <c r="G136" s="79"/>
      <c r="H136" s="79"/>
    </row>
    <row r="137" spans="1:8" x14ac:dyDescent="0.2">
      <c r="A137" s="78">
        <v>2159</v>
      </c>
      <c r="B137" s="76" t="s">
        <v>396</v>
      </c>
      <c r="C137" s="80">
        <v>0</v>
      </c>
    </row>
    <row r="138" spans="1:8" x14ac:dyDescent="0.2">
      <c r="A138" s="78">
        <v>2199</v>
      </c>
      <c r="B138" s="76" t="s">
        <v>397</v>
      </c>
      <c r="C138" s="80">
        <v>0</v>
      </c>
    </row>
    <row r="139" spans="1:8" x14ac:dyDescent="0.2">
      <c r="A139" s="78">
        <v>2240</v>
      </c>
      <c r="B139" s="76" t="s">
        <v>398</v>
      </c>
      <c r="C139" s="80">
        <v>0</v>
      </c>
    </row>
    <row r="140" spans="1:8" x14ac:dyDescent="0.2">
      <c r="A140" s="78">
        <v>2241</v>
      </c>
      <c r="B140" s="76" t="s">
        <v>399</v>
      </c>
      <c r="C140" s="80">
        <v>0</v>
      </c>
    </row>
    <row r="141" spans="1:8" x14ac:dyDescent="0.2">
      <c r="A141" s="78">
        <v>2242</v>
      </c>
      <c r="B141" s="76" t="s">
        <v>400</v>
      </c>
      <c r="C141" s="80">
        <v>0</v>
      </c>
    </row>
    <row r="142" spans="1:8" x14ac:dyDescent="0.2">
      <c r="A142" s="78">
        <v>2249</v>
      </c>
      <c r="B142" s="76" t="s">
        <v>401</v>
      </c>
      <c r="C142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4" activePane="bottomLeft" state="frozen"/>
      <selection activeCell="A14" sqref="A14:B14"/>
      <selection pane="bottomLeft" activeCell="B19" sqref="B19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activeCell="C97" sqref="C97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34.85546875" style="76" customWidth="1"/>
    <col min="6" max="16384" width="9.140625" style="76"/>
  </cols>
  <sheetData>
    <row r="1" spans="1:5" s="82" customFormat="1" ht="18.95" customHeight="1" x14ac:dyDescent="0.25">
      <c r="A1" s="175" t="str">
        <f>ESF!A1</f>
        <v>FIDEICOMISO CIUDAD INDUSTRIAL DE LEON</v>
      </c>
      <c r="B1" s="175"/>
      <c r="C1" s="175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75" t="s">
        <v>402</v>
      </c>
      <c r="B2" s="175"/>
      <c r="C2" s="175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75" t="str">
        <f>ESF!A3</f>
        <v>Correspondiente del 01 de Enero al 30 de Junio de 2018</v>
      </c>
      <c r="B3" s="175"/>
      <c r="C3" s="175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403</v>
      </c>
      <c r="E7" s="77"/>
    </row>
    <row r="8" spans="1:5" x14ac:dyDescent="0.2">
      <c r="A8" s="78">
        <v>4100</v>
      </c>
      <c r="B8" s="76" t="s">
        <v>404</v>
      </c>
      <c r="C8" s="80">
        <v>0</v>
      </c>
    </row>
    <row r="9" spans="1:5" x14ac:dyDescent="0.2">
      <c r="A9" s="78">
        <v>4110</v>
      </c>
      <c r="B9" s="76" t="s">
        <v>405</v>
      </c>
      <c r="C9" s="80">
        <v>0</v>
      </c>
    </row>
    <row r="10" spans="1:5" x14ac:dyDescent="0.2">
      <c r="A10" s="78">
        <v>4111</v>
      </c>
      <c r="B10" s="76" t="s">
        <v>406</v>
      </c>
      <c r="C10" s="80">
        <v>0</v>
      </c>
    </row>
    <row r="11" spans="1:5" x14ac:dyDescent="0.2">
      <c r="A11" s="78">
        <v>4112</v>
      </c>
      <c r="B11" s="76" t="s">
        <v>407</v>
      </c>
      <c r="C11" s="80">
        <v>0</v>
      </c>
    </row>
    <row r="12" spans="1:5" x14ac:dyDescent="0.2">
      <c r="A12" s="78">
        <v>4113</v>
      </c>
      <c r="B12" s="76" t="s">
        <v>408</v>
      </c>
      <c r="C12" s="80">
        <v>0</v>
      </c>
    </row>
    <row r="13" spans="1:5" x14ac:dyDescent="0.2">
      <c r="A13" s="78">
        <v>4114</v>
      </c>
      <c r="B13" s="76" t="s">
        <v>409</v>
      </c>
      <c r="C13" s="80">
        <v>0</v>
      </c>
    </row>
    <row r="14" spans="1:5" x14ac:dyDescent="0.2">
      <c r="A14" s="78">
        <v>4115</v>
      </c>
      <c r="B14" s="76" t="s">
        <v>410</v>
      </c>
      <c r="C14" s="80">
        <v>0</v>
      </c>
    </row>
    <row r="15" spans="1:5" x14ac:dyDescent="0.2">
      <c r="A15" s="78">
        <v>4116</v>
      </c>
      <c r="B15" s="76" t="s">
        <v>411</v>
      </c>
      <c r="C15" s="80">
        <v>0</v>
      </c>
    </row>
    <row r="16" spans="1:5" x14ac:dyDescent="0.2">
      <c r="A16" s="78">
        <v>4117</v>
      </c>
      <c r="B16" s="76" t="s">
        <v>412</v>
      </c>
      <c r="C16" s="80">
        <v>0</v>
      </c>
    </row>
    <row r="17" spans="1:3" x14ac:dyDescent="0.2">
      <c r="A17" s="78">
        <v>4119</v>
      </c>
      <c r="B17" s="76" t="s">
        <v>413</v>
      </c>
      <c r="C17" s="80">
        <v>0</v>
      </c>
    </row>
    <row r="18" spans="1:3" x14ac:dyDescent="0.2">
      <c r="A18" s="78">
        <v>4120</v>
      </c>
      <c r="B18" s="76" t="s">
        <v>414</v>
      </c>
      <c r="C18" s="80">
        <v>0</v>
      </c>
    </row>
    <row r="19" spans="1:3" x14ac:dyDescent="0.2">
      <c r="A19" s="78">
        <v>4121</v>
      </c>
      <c r="B19" s="76" t="s">
        <v>415</v>
      </c>
      <c r="C19" s="80">
        <v>0</v>
      </c>
    </row>
    <row r="20" spans="1:3" x14ac:dyDescent="0.2">
      <c r="A20" s="78">
        <v>4122</v>
      </c>
      <c r="B20" s="76" t="s">
        <v>416</v>
      </c>
      <c r="C20" s="80">
        <v>0</v>
      </c>
    </row>
    <row r="21" spans="1:3" x14ac:dyDescent="0.2">
      <c r="A21" s="78">
        <v>4123</v>
      </c>
      <c r="B21" s="76" t="s">
        <v>417</v>
      </c>
      <c r="C21" s="80">
        <v>0</v>
      </c>
    </row>
    <row r="22" spans="1:3" x14ac:dyDescent="0.2">
      <c r="A22" s="78">
        <v>4124</v>
      </c>
      <c r="B22" s="76" t="s">
        <v>418</v>
      </c>
      <c r="C22" s="80">
        <v>0</v>
      </c>
    </row>
    <row r="23" spans="1:3" x14ac:dyDescent="0.2">
      <c r="A23" s="78">
        <v>4129</v>
      </c>
      <c r="B23" s="76" t="s">
        <v>419</v>
      </c>
      <c r="C23" s="80">
        <v>0</v>
      </c>
    </row>
    <row r="24" spans="1:3" x14ac:dyDescent="0.2">
      <c r="A24" s="78">
        <v>4130</v>
      </c>
      <c r="B24" s="76" t="s">
        <v>420</v>
      </c>
      <c r="C24" s="80">
        <v>0</v>
      </c>
    </row>
    <row r="25" spans="1:3" x14ac:dyDescent="0.2">
      <c r="A25" s="78">
        <v>4131</v>
      </c>
      <c r="B25" s="76" t="s">
        <v>421</v>
      </c>
      <c r="C25" s="80">
        <v>0</v>
      </c>
    </row>
    <row r="26" spans="1:3" x14ac:dyDescent="0.2">
      <c r="A26" s="78">
        <v>4140</v>
      </c>
      <c r="B26" s="76" t="s">
        <v>422</v>
      </c>
      <c r="C26" s="80">
        <v>0</v>
      </c>
    </row>
    <row r="27" spans="1:3" x14ac:dyDescent="0.2">
      <c r="A27" s="78">
        <v>4141</v>
      </c>
      <c r="B27" s="76" t="s">
        <v>423</v>
      </c>
      <c r="C27" s="80">
        <v>0</v>
      </c>
    </row>
    <row r="28" spans="1:3" x14ac:dyDescent="0.2">
      <c r="A28" s="78">
        <v>4142</v>
      </c>
      <c r="B28" s="76" t="s">
        <v>424</v>
      </c>
      <c r="C28" s="80">
        <v>0</v>
      </c>
    </row>
    <row r="29" spans="1:3" x14ac:dyDescent="0.2">
      <c r="A29" s="78">
        <v>4143</v>
      </c>
      <c r="B29" s="76" t="s">
        <v>425</v>
      </c>
      <c r="C29" s="80">
        <v>0</v>
      </c>
    </row>
    <row r="30" spans="1:3" x14ac:dyDescent="0.2">
      <c r="A30" s="78">
        <v>4144</v>
      </c>
      <c r="B30" s="76" t="s">
        <v>426</v>
      </c>
      <c r="C30" s="80">
        <v>0</v>
      </c>
    </row>
    <row r="31" spans="1:3" x14ac:dyDescent="0.2">
      <c r="A31" s="78">
        <v>4149</v>
      </c>
      <c r="B31" s="76" t="s">
        <v>427</v>
      </c>
      <c r="C31" s="80">
        <v>0</v>
      </c>
    </row>
    <row r="32" spans="1:3" x14ac:dyDescent="0.2">
      <c r="A32" s="78">
        <v>4150</v>
      </c>
      <c r="B32" s="76" t="s">
        <v>428</v>
      </c>
      <c r="C32" s="80">
        <v>0</v>
      </c>
    </row>
    <row r="33" spans="1:3" x14ac:dyDescent="0.2">
      <c r="A33" s="78">
        <v>4151</v>
      </c>
      <c r="B33" s="76" t="s">
        <v>429</v>
      </c>
      <c r="C33" s="80">
        <v>0</v>
      </c>
    </row>
    <row r="34" spans="1:3" x14ac:dyDescent="0.2">
      <c r="A34" s="78">
        <v>4152</v>
      </c>
      <c r="B34" s="76" t="s">
        <v>430</v>
      </c>
      <c r="C34" s="80">
        <v>0</v>
      </c>
    </row>
    <row r="35" spans="1:3" x14ac:dyDescent="0.2">
      <c r="A35" s="78">
        <v>4153</v>
      </c>
      <c r="B35" s="76" t="s">
        <v>431</v>
      </c>
      <c r="C35" s="80">
        <v>0</v>
      </c>
    </row>
    <row r="36" spans="1:3" x14ac:dyDescent="0.2">
      <c r="A36" s="78">
        <v>4159</v>
      </c>
      <c r="B36" s="76" t="s">
        <v>432</v>
      </c>
      <c r="C36" s="80">
        <v>0</v>
      </c>
    </row>
    <row r="37" spans="1:3" x14ac:dyDescent="0.2">
      <c r="A37" s="78">
        <v>4160</v>
      </c>
      <c r="B37" s="76" t="s">
        <v>433</v>
      </c>
      <c r="C37" s="80">
        <v>0</v>
      </c>
    </row>
    <row r="38" spans="1:3" x14ac:dyDescent="0.2">
      <c r="A38" s="78">
        <v>4161</v>
      </c>
      <c r="B38" s="76" t="s">
        <v>434</v>
      </c>
      <c r="C38" s="80">
        <v>0</v>
      </c>
    </row>
    <row r="39" spans="1:3" x14ac:dyDescent="0.2">
      <c r="A39" s="78">
        <v>4162</v>
      </c>
      <c r="B39" s="76" t="s">
        <v>435</v>
      </c>
      <c r="C39" s="80">
        <v>0</v>
      </c>
    </row>
    <row r="40" spans="1:3" x14ac:dyDescent="0.2">
      <c r="A40" s="78">
        <v>4163</v>
      </c>
      <c r="B40" s="76" t="s">
        <v>436</v>
      </c>
      <c r="C40" s="80">
        <v>0</v>
      </c>
    </row>
    <row r="41" spans="1:3" x14ac:dyDescent="0.2">
      <c r="A41" s="78">
        <v>4164</v>
      </c>
      <c r="B41" s="76" t="s">
        <v>437</v>
      </c>
      <c r="C41" s="80">
        <v>0</v>
      </c>
    </row>
    <row r="42" spans="1:3" x14ac:dyDescent="0.2">
      <c r="A42" s="78">
        <v>4165</v>
      </c>
      <c r="B42" s="76" t="s">
        <v>438</v>
      </c>
      <c r="C42" s="80">
        <v>0</v>
      </c>
    </row>
    <row r="43" spans="1:3" x14ac:dyDescent="0.2">
      <c r="A43" s="78">
        <v>4166</v>
      </c>
      <c r="B43" s="76" t="s">
        <v>439</v>
      </c>
      <c r="C43" s="80">
        <v>0</v>
      </c>
    </row>
    <row r="44" spans="1:3" x14ac:dyDescent="0.2">
      <c r="A44" s="78">
        <v>4167</v>
      </c>
      <c r="B44" s="76" t="s">
        <v>440</v>
      </c>
      <c r="C44" s="80">
        <v>0</v>
      </c>
    </row>
    <row r="45" spans="1:3" x14ac:dyDescent="0.2">
      <c r="A45" s="78">
        <v>4168</v>
      </c>
      <c r="B45" s="76" t="s">
        <v>441</v>
      </c>
      <c r="C45" s="80">
        <v>0</v>
      </c>
    </row>
    <row r="46" spans="1:3" x14ac:dyDescent="0.2">
      <c r="A46" s="78">
        <v>4169</v>
      </c>
      <c r="B46" s="76" t="s">
        <v>442</v>
      </c>
      <c r="C46" s="80">
        <v>0</v>
      </c>
    </row>
    <row r="47" spans="1:3" x14ac:dyDescent="0.2">
      <c r="A47" s="78">
        <v>4170</v>
      </c>
      <c r="B47" s="76" t="s">
        <v>443</v>
      </c>
      <c r="C47" s="80">
        <v>0</v>
      </c>
    </row>
    <row r="48" spans="1:3" x14ac:dyDescent="0.2">
      <c r="A48" s="78">
        <v>4171</v>
      </c>
      <c r="B48" s="76" t="s">
        <v>444</v>
      </c>
      <c r="C48" s="80">
        <v>0</v>
      </c>
    </row>
    <row r="49" spans="1:3" x14ac:dyDescent="0.2">
      <c r="A49" s="78">
        <v>4172</v>
      </c>
      <c r="B49" s="76" t="s">
        <v>445</v>
      </c>
      <c r="C49" s="80">
        <v>0</v>
      </c>
    </row>
    <row r="50" spans="1:3" x14ac:dyDescent="0.2">
      <c r="A50" s="78">
        <v>4173</v>
      </c>
      <c r="B50" s="76" t="s">
        <v>446</v>
      </c>
      <c r="C50" s="80">
        <v>0</v>
      </c>
    </row>
    <row r="51" spans="1:3" x14ac:dyDescent="0.2">
      <c r="A51" s="78">
        <v>4174</v>
      </c>
      <c r="B51" s="76" t="s">
        <v>447</v>
      </c>
      <c r="C51" s="80">
        <v>0</v>
      </c>
    </row>
    <row r="52" spans="1:3" x14ac:dyDescent="0.2">
      <c r="A52" s="78">
        <v>4190</v>
      </c>
      <c r="B52" s="76" t="s">
        <v>448</v>
      </c>
      <c r="C52" s="80">
        <v>0</v>
      </c>
    </row>
    <row r="53" spans="1:3" x14ac:dyDescent="0.2">
      <c r="A53" s="78">
        <v>4191</v>
      </c>
      <c r="B53" s="76" t="s">
        <v>449</v>
      </c>
      <c r="C53" s="80">
        <v>0</v>
      </c>
    </row>
    <row r="54" spans="1:3" x14ac:dyDescent="0.2">
      <c r="A54" s="78">
        <v>4192</v>
      </c>
      <c r="B54" s="76" t="s">
        <v>450</v>
      </c>
      <c r="C54" s="80">
        <v>0</v>
      </c>
    </row>
    <row r="55" spans="1:3" x14ac:dyDescent="0.2">
      <c r="A55" s="78">
        <v>4200</v>
      </c>
      <c r="B55" s="76" t="s">
        <v>451</v>
      </c>
      <c r="C55" s="80">
        <v>0</v>
      </c>
    </row>
    <row r="56" spans="1:3" x14ac:dyDescent="0.2">
      <c r="A56" s="78">
        <v>4210</v>
      </c>
      <c r="B56" s="76" t="s">
        <v>452</v>
      </c>
      <c r="C56" s="80">
        <v>0</v>
      </c>
    </row>
    <row r="57" spans="1:3" x14ac:dyDescent="0.2">
      <c r="A57" s="78">
        <v>4211</v>
      </c>
      <c r="B57" s="76" t="s">
        <v>453</v>
      </c>
      <c r="C57" s="80">
        <v>0</v>
      </c>
    </row>
    <row r="58" spans="1:3" x14ac:dyDescent="0.2">
      <c r="A58" s="78">
        <v>4212</v>
      </c>
      <c r="B58" s="76" t="s">
        <v>454</v>
      </c>
      <c r="C58" s="80">
        <v>0</v>
      </c>
    </row>
    <row r="59" spans="1:3" x14ac:dyDescent="0.2">
      <c r="A59" s="78">
        <v>4213</v>
      </c>
      <c r="B59" s="76" t="s">
        <v>455</v>
      </c>
      <c r="C59" s="80">
        <v>0</v>
      </c>
    </row>
    <row r="60" spans="1:3" x14ac:dyDescent="0.2">
      <c r="A60" s="78">
        <v>4220</v>
      </c>
      <c r="B60" s="76" t="s">
        <v>456</v>
      </c>
      <c r="C60" s="80">
        <v>0</v>
      </c>
    </row>
    <row r="61" spans="1:3" x14ac:dyDescent="0.2">
      <c r="A61" s="78">
        <v>4221</v>
      </c>
      <c r="B61" s="76" t="s">
        <v>457</v>
      </c>
      <c r="C61" s="80">
        <v>0</v>
      </c>
    </row>
    <row r="62" spans="1:3" x14ac:dyDescent="0.2">
      <c r="A62" s="78">
        <v>4222</v>
      </c>
      <c r="B62" s="76" t="s">
        <v>458</v>
      </c>
      <c r="C62" s="80">
        <v>0</v>
      </c>
    </row>
    <row r="63" spans="1:3" x14ac:dyDescent="0.2">
      <c r="A63" s="78">
        <v>4223</v>
      </c>
      <c r="B63" s="76" t="s">
        <v>459</v>
      </c>
      <c r="C63" s="80">
        <v>0</v>
      </c>
    </row>
    <row r="64" spans="1:3" x14ac:dyDescent="0.2">
      <c r="A64" s="78">
        <v>4224</v>
      </c>
      <c r="B64" s="76" t="s">
        <v>460</v>
      </c>
      <c r="C64" s="80">
        <v>0</v>
      </c>
    </row>
    <row r="65" spans="1:5" x14ac:dyDescent="0.2">
      <c r="A65" s="78">
        <v>4225</v>
      </c>
      <c r="B65" s="76" t="s">
        <v>461</v>
      </c>
      <c r="C65" s="80">
        <v>0</v>
      </c>
    </row>
    <row r="66" spans="1:5" x14ac:dyDescent="0.2">
      <c r="A66" s="78">
        <v>4226</v>
      </c>
      <c r="B66" s="76" t="s">
        <v>462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ht="12.75" x14ac:dyDescent="0.2">
      <c r="A70" s="166">
        <v>4300</v>
      </c>
      <c r="B70" s="167" t="s">
        <v>463</v>
      </c>
      <c r="C70" s="168">
        <f>+C71</f>
        <v>1446493.82</v>
      </c>
    </row>
    <row r="71" spans="1:5" x14ac:dyDescent="0.2">
      <c r="A71" s="78">
        <v>4310</v>
      </c>
      <c r="B71" s="76" t="s">
        <v>464</v>
      </c>
      <c r="C71" s="80">
        <f>+C72+C73</f>
        <v>1446493.82</v>
      </c>
    </row>
    <row r="72" spans="1:5" ht="22.5" customHeight="1" x14ac:dyDescent="0.2">
      <c r="A72" s="82">
        <v>4311</v>
      </c>
      <c r="B72" s="150" t="s">
        <v>465</v>
      </c>
      <c r="C72" s="151">
        <v>1444173.82</v>
      </c>
      <c r="D72" s="150" t="s">
        <v>644</v>
      </c>
      <c r="E72" s="149" t="s">
        <v>645</v>
      </c>
    </row>
    <row r="73" spans="1:5" x14ac:dyDescent="0.2">
      <c r="A73" s="78">
        <v>4319</v>
      </c>
      <c r="B73" s="76" t="s">
        <v>466</v>
      </c>
      <c r="C73" s="80">
        <v>2320</v>
      </c>
      <c r="D73" s="76" t="s">
        <v>663</v>
      </c>
      <c r="E73" s="76" t="s">
        <v>664</v>
      </c>
    </row>
    <row r="74" spans="1:5" x14ac:dyDescent="0.2">
      <c r="A74" s="78">
        <v>4320</v>
      </c>
      <c r="B74" s="76" t="s">
        <v>467</v>
      </c>
      <c r="C74" s="80">
        <v>0</v>
      </c>
    </row>
    <row r="75" spans="1:5" x14ac:dyDescent="0.2">
      <c r="A75" s="78">
        <v>4321</v>
      </c>
      <c r="B75" s="76" t="s">
        <v>468</v>
      </c>
      <c r="C75" s="80">
        <v>0</v>
      </c>
    </row>
    <row r="76" spans="1:5" x14ac:dyDescent="0.2">
      <c r="A76" s="78">
        <v>4322</v>
      </c>
      <c r="B76" s="76" t="s">
        <v>469</v>
      </c>
      <c r="C76" s="80">
        <v>0</v>
      </c>
    </row>
    <row r="77" spans="1:5" x14ac:dyDescent="0.2">
      <c r="A77" s="78">
        <v>4323</v>
      </c>
      <c r="B77" s="76" t="s">
        <v>470</v>
      </c>
      <c r="C77" s="80">
        <v>0</v>
      </c>
    </row>
    <row r="78" spans="1:5" x14ac:dyDescent="0.2">
      <c r="A78" s="78">
        <v>4324</v>
      </c>
      <c r="B78" s="76" t="s">
        <v>471</v>
      </c>
      <c r="C78" s="80">
        <v>0</v>
      </c>
    </row>
    <row r="79" spans="1:5" x14ac:dyDescent="0.2">
      <c r="A79" s="78">
        <v>4325</v>
      </c>
      <c r="B79" s="76" t="s">
        <v>472</v>
      </c>
      <c r="C79" s="80">
        <v>0</v>
      </c>
    </row>
    <row r="80" spans="1:5" x14ac:dyDescent="0.2">
      <c r="A80" s="78">
        <v>4330</v>
      </c>
      <c r="B80" s="76" t="s">
        <v>473</v>
      </c>
      <c r="C80" s="80">
        <v>0</v>
      </c>
    </row>
    <row r="81" spans="1:5" x14ac:dyDescent="0.2">
      <c r="A81" s="78">
        <v>4331</v>
      </c>
      <c r="B81" s="76" t="s">
        <v>473</v>
      </c>
      <c r="C81" s="80">
        <v>0</v>
      </c>
    </row>
    <row r="82" spans="1:5" x14ac:dyDescent="0.2">
      <c r="A82" s="78">
        <v>4340</v>
      </c>
      <c r="B82" s="76" t="s">
        <v>474</v>
      </c>
      <c r="C82" s="80">
        <v>0</v>
      </c>
    </row>
    <row r="83" spans="1:5" x14ac:dyDescent="0.2">
      <c r="A83" s="78">
        <v>4341</v>
      </c>
      <c r="B83" s="76" t="s">
        <v>475</v>
      </c>
      <c r="C83" s="80">
        <v>0</v>
      </c>
    </row>
    <row r="84" spans="1:5" x14ac:dyDescent="0.2">
      <c r="A84" s="78">
        <v>4390</v>
      </c>
      <c r="B84" s="76" t="s">
        <v>476</v>
      </c>
      <c r="C84" s="80">
        <v>0</v>
      </c>
    </row>
    <row r="85" spans="1:5" x14ac:dyDescent="0.2">
      <c r="A85" s="78">
        <v>4391</v>
      </c>
      <c r="B85" s="76" t="s">
        <v>477</v>
      </c>
      <c r="C85" s="80">
        <v>0</v>
      </c>
    </row>
    <row r="86" spans="1:5" x14ac:dyDescent="0.2">
      <c r="A86" s="78">
        <v>4392</v>
      </c>
      <c r="B86" s="76" t="s">
        <v>478</v>
      </c>
      <c r="C86" s="80">
        <v>0</v>
      </c>
    </row>
    <row r="87" spans="1:5" x14ac:dyDescent="0.2">
      <c r="A87" s="78">
        <v>4393</v>
      </c>
      <c r="B87" s="76" t="s">
        <v>479</v>
      </c>
      <c r="C87" s="80">
        <v>0</v>
      </c>
    </row>
    <row r="88" spans="1:5" x14ac:dyDescent="0.2">
      <c r="A88" s="78">
        <v>4394</v>
      </c>
      <c r="B88" s="76" t="s">
        <v>480</v>
      </c>
      <c r="C88" s="80">
        <v>0</v>
      </c>
    </row>
    <row r="89" spans="1:5" x14ac:dyDescent="0.2">
      <c r="A89" s="78">
        <v>4395</v>
      </c>
      <c r="B89" s="76" t="s">
        <v>481</v>
      </c>
      <c r="C89" s="80">
        <v>0</v>
      </c>
    </row>
    <row r="90" spans="1:5" x14ac:dyDescent="0.2">
      <c r="A90" s="78">
        <v>4396</v>
      </c>
      <c r="B90" s="76" t="s">
        <v>482</v>
      </c>
      <c r="C90" s="80">
        <v>0</v>
      </c>
    </row>
    <row r="91" spans="1:5" x14ac:dyDescent="0.2">
      <c r="A91" s="78">
        <v>4399</v>
      </c>
      <c r="B91" s="76" t="s">
        <v>476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483</v>
      </c>
      <c r="E95" s="77" t="s">
        <v>304</v>
      </c>
    </row>
    <row r="96" spans="1:5" ht="12.75" x14ac:dyDescent="0.2">
      <c r="A96" s="166">
        <v>5000</v>
      </c>
      <c r="B96" s="167" t="s">
        <v>484</v>
      </c>
      <c r="C96" s="168">
        <f>C97+C183</f>
        <v>1366921.31</v>
      </c>
      <c r="D96" s="169">
        <f>C96/C96</f>
        <v>1</v>
      </c>
      <c r="E96" s="167"/>
    </row>
    <row r="97" spans="1:5" ht="12" x14ac:dyDescent="0.2">
      <c r="A97" s="162">
        <v>5100</v>
      </c>
      <c r="B97" s="163" t="s">
        <v>485</v>
      </c>
      <c r="C97" s="164">
        <f>C98+C105+C115</f>
        <v>1310942.43</v>
      </c>
      <c r="D97" s="165">
        <f>C97/$C$96</f>
        <v>0.95904747435680837</v>
      </c>
    </row>
    <row r="98" spans="1:5" x14ac:dyDescent="0.2">
      <c r="A98" s="153">
        <v>5110</v>
      </c>
      <c r="B98" s="154" t="s">
        <v>486</v>
      </c>
      <c r="C98" s="155">
        <f>SUM(C99:C104)</f>
        <v>866346.3899999999</v>
      </c>
      <c r="D98" s="161">
        <f t="shared" ref="D98:D161" si="0">C98/$C$96</f>
        <v>0.63379390142070424</v>
      </c>
    </row>
    <row r="99" spans="1:5" x14ac:dyDescent="0.2">
      <c r="A99" s="78">
        <v>5111</v>
      </c>
      <c r="B99" s="76" t="s">
        <v>487</v>
      </c>
      <c r="C99" s="80">
        <v>572608.4</v>
      </c>
      <c r="D99" s="83">
        <f t="shared" si="0"/>
        <v>0.41890370412031985</v>
      </c>
      <c r="E99" s="76" t="s">
        <v>646</v>
      </c>
    </row>
    <row r="100" spans="1:5" x14ac:dyDescent="0.2">
      <c r="A100" s="78">
        <v>5112</v>
      </c>
      <c r="B100" s="76" t="s">
        <v>488</v>
      </c>
      <c r="C100" s="80">
        <v>0</v>
      </c>
      <c r="D100" s="83">
        <f t="shared" si="0"/>
        <v>0</v>
      </c>
    </row>
    <row r="101" spans="1:5" x14ac:dyDescent="0.2">
      <c r="A101" s="78">
        <v>5113</v>
      </c>
      <c r="B101" s="76" t="s">
        <v>489</v>
      </c>
      <c r="C101" s="80">
        <v>6426.19</v>
      </c>
      <c r="D101" s="83">
        <f t="shared" si="0"/>
        <v>4.7012142930158863E-3</v>
      </c>
    </row>
    <row r="102" spans="1:5" x14ac:dyDescent="0.2">
      <c r="A102" s="78">
        <v>5114</v>
      </c>
      <c r="B102" s="76" t="s">
        <v>490</v>
      </c>
      <c r="C102" s="80">
        <v>128855.85</v>
      </c>
      <c r="D102" s="83">
        <f t="shared" si="0"/>
        <v>9.4267204013375142E-2</v>
      </c>
    </row>
    <row r="103" spans="1:5" x14ac:dyDescent="0.2">
      <c r="A103" s="78">
        <v>5115</v>
      </c>
      <c r="B103" s="76" t="s">
        <v>491</v>
      </c>
      <c r="C103" s="80">
        <v>158455.95000000001</v>
      </c>
      <c r="D103" s="83">
        <f t="shared" si="0"/>
        <v>0.11592177899399345</v>
      </c>
      <c r="E103" s="76" t="s">
        <v>647</v>
      </c>
    </row>
    <row r="104" spans="1:5" x14ac:dyDescent="0.2">
      <c r="A104" s="78">
        <v>5116</v>
      </c>
      <c r="B104" s="76" t="s">
        <v>492</v>
      </c>
      <c r="C104" s="80">
        <v>0</v>
      </c>
      <c r="D104" s="83">
        <f t="shared" si="0"/>
        <v>0</v>
      </c>
    </row>
    <row r="105" spans="1:5" x14ac:dyDescent="0.2">
      <c r="A105" s="153">
        <v>5120</v>
      </c>
      <c r="B105" s="154" t="s">
        <v>493</v>
      </c>
      <c r="C105" s="155">
        <f>SUM(C106:C114)</f>
        <v>56398.66</v>
      </c>
      <c r="D105" s="161">
        <f t="shared" si="0"/>
        <v>4.1259624520741431E-2</v>
      </c>
    </row>
    <row r="106" spans="1:5" x14ac:dyDescent="0.2">
      <c r="A106" s="78">
        <v>5121</v>
      </c>
      <c r="B106" s="76" t="s">
        <v>494</v>
      </c>
      <c r="C106" s="80">
        <v>4904.66</v>
      </c>
      <c r="D106" s="83">
        <f t="shared" si="0"/>
        <v>3.5881070578964048E-3</v>
      </c>
    </row>
    <row r="107" spans="1:5" x14ac:dyDescent="0.2">
      <c r="A107" s="78">
        <v>5122</v>
      </c>
      <c r="B107" s="76" t="s">
        <v>495</v>
      </c>
      <c r="C107" s="80">
        <v>0</v>
      </c>
      <c r="D107" s="83">
        <f t="shared" si="0"/>
        <v>0</v>
      </c>
    </row>
    <row r="108" spans="1:5" x14ac:dyDescent="0.2">
      <c r="A108" s="78">
        <v>5123</v>
      </c>
      <c r="B108" s="76" t="s">
        <v>496</v>
      </c>
      <c r="C108" s="80">
        <v>0</v>
      </c>
      <c r="D108" s="83">
        <f t="shared" si="0"/>
        <v>0</v>
      </c>
    </row>
    <row r="109" spans="1:5" x14ac:dyDescent="0.2">
      <c r="A109" s="78">
        <v>5124</v>
      </c>
      <c r="B109" s="76" t="s">
        <v>497</v>
      </c>
      <c r="C109" s="80">
        <v>0</v>
      </c>
      <c r="D109" s="83">
        <f t="shared" si="0"/>
        <v>0</v>
      </c>
    </row>
    <row r="110" spans="1:5" x14ac:dyDescent="0.2">
      <c r="A110" s="78">
        <v>5125</v>
      </c>
      <c r="B110" s="76" t="s">
        <v>498</v>
      </c>
      <c r="C110" s="80">
        <v>0</v>
      </c>
      <c r="D110" s="83">
        <f t="shared" si="0"/>
        <v>0</v>
      </c>
    </row>
    <row r="111" spans="1:5" x14ac:dyDescent="0.2">
      <c r="A111" s="78">
        <v>5126</v>
      </c>
      <c r="B111" s="76" t="s">
        <v>499</v>
      </c>
      <c r="C111" s="80">
        <v>50000</v>
      </c>
      <c r="D111" s="83">
        <f t="shared" si="0"/>
        <v>3.6578550377563426E-2</v>
      </c>
    </row>
    <row r="112" spans="1:5" x14ac:dyDescent="0.2">
      <c r="A112" s="78">
        <v>5127</v>
      </c>
      <c r="B112" s="76" t="s">
        <v>500</v>
      </c>
      <c r="C112" s="80">
        <v>394</v>
      </c>
      <c r="D112" s="83">
        <f t="shared" si="0"/>
        <v>2.8823897697519981E-4</v>
      </c>
    </row>
    <row r="113" spans="1:4" x14ac:dyDescent="0.2">
      <c r="A113" s="78">
        <v>5128</v>
      </c>
      <c r="B113" s="76" t="s">
        <v>501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502</v>
      </c>
      <c r="C114" s="80">
        <v>1100</v>
      </c>
      <c r="D114" s="83">
        <f t="shared" si="0"/>
        <v>8.0472810830639542E-4</v>
      </c>
    </row>
    <row r="115" spans="1:4" x14ac:dyDescent="0.2">
      <c r="A115" s="153">
        <v>5130</v>
      </c>
      <c r="B115" s="154" t="s">
        <v>503</v>
      </c>
      <c r="C115" s="155">
        <f>SUM(C116:C124)</f>
        <v>388197.38</v>
      </c>
      <c r="D115" s="161">
        <f t="shared" si="0"/>
        <v>0.28399394841536268</v>
      </c>
    </row>
    <row r="116" spans="1:4" x14ac:dyDescent="0.2">
      <c r="A116" s="78">
        <v>5131</v>
      </c>
      <c r="B116" s="76" t="s">
        <v>504</v>
      </c>
      <c r="C116" s="80">
        <v>32380.93</v>
      </c>
      <c r="D116" s="83">
        <f t="shared" si="0"/>
        <v>2.3688949585547101E-2</v>
      </c>
    </row>
    <row r="117" spans="1:4" x14ac:dyDescent="0.2">
      <c r="A117" s="78">
        <v>5132</v>
      </c>
      <c r="B117" s="76" t="s">
        <v>505</v>
      </c>
      <c r="C117" s="80">
        <v>0</v>
      </c>
      <c r="D117" s="83">
        <f t="shared" si="0"/>
        <v>0</v>
      </c>
    </row>
    <row r="118" spans="1:4" x14ac:dyDescent="0.2">
      <c r="A118" s="78">
        <v>5133</v>
      </c>
      <c r="B118" s="76" t="s">
        <v>506</v>
      </c>
      <c r="C118" s="80">
        <v>214963.48</v>
      </c>
      <c r="D118" s="83">
        <f t="shared" si="0"/>
        <v>0.15726104965032697</v>
      </c>
    </row>
    <row r="119" spans="1:4" x14ac:dyDescent="0.2">
      <c r="A119" s="78">
        <v>5134</v>
      </c>
      <c r="B119" s="76" t="s">
        <v>507</v>
      </c>
      <c r="C119" s="80">
        <v>54647.98</v>
      </c>
      <c r="D119" s="83">
        <f t="shared" si="0"/>
        <v>3.9978877789241578E-2</v>
      </c>
    </row>
    <row r="120" spans="1:4" x14ac:dyDescent="0.2">
      <c r="A120" s="78">
        <v>5135</v>
      </c>
      <c r="B120" s="76" t="s">
        <v>508</v>
      </c>
      <c r="C120" s="80">
        <v>19684.62</v>
      </c>
      <c r="D120" s="83">
        <f t="shared" si="0"/>
        <v>1.4400697286663853E-2</v>
      </c>
    </row>
    <row r="121" spans="1:4" x14ac:dyDescent="0.2">
      <c r="A121" s="78">
        <v>5136</v>
      </c>
      <c r="B121" s="76" t="s">
        <v>509</v>
      </c>
      <c r="C121" s="80">
        <v>0</v>
      </c>
      <c r="D121" s="83">
        <f t="shared" si="0"/>
        <v>0</v>
      </c>
    </row>
    <row r="122" spans="1:4" x14ac:dyDescent="0.2">
      <c r="A122" s="78">
        <v>5137</v>
      </c>
      <c r="B122" s="76" t="s">
        <v>510</v>
      </c>
      <c r="C122" s="80">
        <v>1766</v>
      </c>
      <c r="D122" s="83">
        <f t="shared" si="0"/>
        <v>1.2919543993355404E-3</v>
      </c>
    </row>
    <row r="123" spans="1:4" x14ac:dyDescent="0.2">
      <c r="A123" s="78">
        <v>5138</v>
      </c>
      <c r="B123" s="76" t="s">
        <v>511</v>
      </c>
      <c r="C123" s="80">
        <v>284.39999999999998</v>
      </c>
      <c r="D123" s="83">
        <f t="shared" si="0"/>
        <v>2.0805879454758078E-4</v>
      </c>
    </row>
    <row r="124" spans="1:4" x14ac:dyDescent="0.2">
      <c r="A124" s="78">
        <v>5139</v>
      </c>
      <c r="B124" s="76" t="s">
        <v>512</v>
      </c>
      <c r="C124" s="80">
        <v>64469.97</v>
      </c>
      <c r="D124" s="83">
        <f t="shared" si="0"/>
        <v>4.7164360909700061E-2</v>
      </c>
    </row>
    <row r="125" spans="1:4" x14ac:dyDescent="0.2">
      <c r="A125" s="78">
        <v>5200</v>
      </c>
      <c r="B125" s="76" t="s">
        <v>513</v>
      </c>
      <c r="C125" s="80"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514</v>
      </c>
      <c r="C126" s="80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515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516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517</v>
      </c>
      <c r="C129" s="80"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518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519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459</v>
      </c>
      <c r="C132" s="80"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520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521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460</v>
      </c>
      <c r="C135" s="80"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522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523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524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525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461</v>
      </c>
      <c r="C140" s="80"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526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527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528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529</v>
      </c>
      <c r="C144" s="80"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530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531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532</v>
      </c>
      <c r="C147" s="80"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533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534</v>
      </c>
      <c r="C149" s="80"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535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536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537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538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539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540</v>
      </c>
      <c r="C155" s="80"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541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542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543</v>
      </c>
      <c r="C158" s="80"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453</v>
      </c>
      <c r="C159" s="80"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544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545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454</v>
      </c>
      <c r="C162" s="80"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546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547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455</v>
      </c>
      <c r="C165" s="80"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548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549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550</v>
      </c>
      <c r="C168" s="80"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551</v>
      </c>
      <c r="C169" s="80"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552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553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554</v>
      </c>
      <c r="C172" s="80"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555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556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557</v>
      </c>
      <c r="C175" s="80"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558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559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560</v>
      </c>
      <c r="C178" s="80"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560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561</v>
      </c>
      <c r="C180" s="80"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562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563</v>
      </c>
      <c r="C182" s="80">
        <v>0</v>
      </c>
      <c r="D182" s="83">
        <f t="shared" si="1"/>
        <v>0</v>
      </c>
    </row>
    <row r="183" spans="1:4" x14ac:dyDescent="0.2">
      <c r="A183" s="153">
        <v>5500</v>
      </c>
      <c r="B183" s="154" t="s">
        <v>564</v>
      </c>
      <c r="C183" s="155">
        <f>SUM(C184:C214)</f>
        <v>55978.880000000005</v>
      </c>
      <c r="D183" s="161">
        <f t="shared" si="1"/>
        <v>4.0952525643191559E-2</v>
      </c>
    </row>
    <row r="184" spans="1:4" x14ac:dyDescent="0.2">
      <c r="A184" s="78">
        <v>5510</v>
      </c>
      <c r="B184" s="76" t="s">
        <v>565</v>
      </c>
      <c r="C184" s="80"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566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567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568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569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570</v>
      </c>
      <c r="C189" s="80">
        <v>42973.83</v>
      </c>
      <c r="D189" s="83">
        <f t="shared" si="1"/>
        <v>3.1438408111436937E-2</v>
      </c>
    </row>
    <row r="190" spans="1:4" x14ac:dyDescent="0.2">
      <c r="A190" s="78">
        <v>5516</v>
      </c>
      <c r="B190" s="76" t="s">
        <v>571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572</v>
      </c>
      <c r="C191" s="80">
        <v>13005.05</v>
      </c>
      <c r="D191" s="83">
        <f t="shared" si="1"/>
        <v>9.5141175317546255E-3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573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574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575</v>
      </c>
      <c r="C196" s="80"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576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577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578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579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580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581</v>
      </c>
      <c r="C202" s="80"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581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582</v>
      </c>
      <c r="C204" s="80"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582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583</v>
      </c>
      <c r="C206" s="80"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584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585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586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587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588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481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589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590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591</v>
      </c>
      <c r="C216" s="80"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592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8" sqref="C18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79" t="str">
        <f>ESF!A1</f>
        <v>FIDEICOMISO CIUDAD INDUSTRIAL DE LEON</v>
      </c>
      <c r="B1" s="179"/>
      <c r="C1" s="179"/>
      <c r="D1" s="84" t="s">
        <v>288</v>
      </c>
      <c r="E1" s="85">
        <f>ESF!H1</f>
        <v>2018</v>
      </c>
    </row>
    <row r="2" spans="1:5" ht="18.95" customHeight="1" x14ac:dyDescent="0.2">
      <c r="A2" s="179" t="s">
        <v>593</v>
      </c>
      <c r="B2" s="179"/>
      <c r="C2" s="179"/>
      <c r="D2" s="84" t="s">
        <v>290</v>
      </c>
      <c r="E2" s="85" t="str">
        <f>ESF!H2</f>
        <v>Trimestral</v>
      </c>
    </row>
    <row r="3" spans="1:5" ht="18.95" customHeight="1" x14ac:dyDescent="0.2">
      <c r="A3" s="179" t="str">
        <f>ESF!A3</f>
        <v>Correspondiente del 01 de Enero al 30 de Junio de 2018</v>
      </c>
      <c r="B3" s="179"/>
      <c r="C3" s="179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454</v>
      </c>
      <c r="C8" s="91">
        <v>-81137212.159999996</v>
      </c>
      <c r="D8" s="86" t="s">
        <v>454</v>
      </c>
      <c r="E8" s="86" t="s">
        <v>650</v>
      </c>
    </row>
    <row r="9" spans="1:5" x14ac:dyDescent="0.2">
      <c r="A9" s="90">
        <v>3120</v>
      </c>
      <c r="B9" s="86" t="s">
        <v>594</v>
      </c>
      <c r="C9" s="91">
        <v>7223179.1500000004</v>
      </c>
      <c r="D9" s="86" t="s">
        <v>648</v>
      </c>
      <c r="E9" s="86" t="s">
        <v>650</v>
      </c>
    </row>
    <row r="10" spans="1:5" x14ac:dyDescent="0.2">
      <c r="A10" s="90">
        <v>3130</v>
      </c>
      <c r="B10" s="86" t="s">
        <v>595</v>
      </c>
      <c r="C10" s="91">
        <v>182184420.21000001</v>
      </c>
      <c r="D10" s="86" t="s">
        <v>649</v>
      </c>
      <c r="E10" s="86" t="s">
        <v>650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596</v>
      </c>
      <c r="E13" s="89"/>
    </row>
    <row r="14" spans="1:5" x14ac:dyDescent="0.2">
      <c r="A14" s="90">
        <v>3210</v>
      </c>
      <c r="B14" s="86" t="s">
        <v>597</v>
      </c>
      <c r="C14" s="91">
        <v>79572.509999999995</v>
      </c>
      <c r="D14" s="86" t="s">
        <v>651</v>
      </c>
    </row>
    <row r="15" spans="1:5" x14ac:dyDescent="0.2">
      <c r="A15" s="90">
        <v>3220</v>
      </c>
      <c r="B15" s="86" t="s">
        <v>598</v>
      </c>
      <c r="C15" s="91">
        <v>-49488856.020000003</v>
      </c>
      <c r="D15" s="86" t="s">
        <v>651</v>
      </c>
    </row>
    <row r="16" spans="1:5" x14ac:dyDescent="0.2">
      <c r="A16" s="90">
        <v>3230</v>
      </c>
      <c r="B16" s="86" t="s">
        <v>599</v>
      </c>
      <c r="C16" s="91">
        <v>0</v>
      </c>
    </row>
    <row r="17" spans="1:3" x14ac:dyDescent="0.2">
      <c r="A17" s="90">
        <v>3231</v>
      </c>
      <c r="B17" s="86" t="s">
        <v>600</v>
      </c>
      <c r="C17" s="91">
        <v>0</v>
      </c>
    </row>
    <row r="18" spans="1:3" x14ac:dyDescent="0.2">
      <c r="A18" s="90">
        <v>3232</v>
      </c>
      <c r="B18" s="86" t="s">
        <v>601</v>
      </c>
      <c r="C18" s="91">
        <v>0</v>
      </c>
    </row>
    <row r="19" spans="1:3" x14ac:dyDescent="0.2">
      <c r="A19" s="90">
        <v>3233</v>
      </c>
      <c r="B19" s="86" t="s">
        <v>602</v>
      </c>
      <c r="C19" s="91">
        <v>0</v>
      </c>
    </row>
    <row r="20" spans="1:3" x14ac:dyDescent="0.2">
      <c r="A20" s="90">
        <v>3239</v>
      </c>
      <c r="B20" s="86" t="s">
        <v>603</v>
      </c>
      <c r="C20" s="91">
        <v>0</v>
      </c>
    </row>
    <row r="21" spans="1:3" x14ac:dyDescent="0.2">
      <c r="A21" s="90">
        <v>3240</v>
      </c>
      <c r="B21" s="86" t="s">
        <v>604</v>
      </c>
      <c r="C21" s="91">
        <v>0</v>
      </c>
    </row>
    <row r="22" spans="1:3" x14ac:dyDescent="0.2">
      <c r="A22" s="90">
        <v>3241</v>
      </c>
      <c r="B22" s="86" t="s">
        <v>605</v>
      </c>
      <c r="C22" s="91">
        <v>0</v>
      </c>
    </row>
    <row r="23" spans="1:3" x14ac:dyDescent="0.2">
      <c r="A23" s="90">
        <v>3242</v>
      </c>
      <c r="B23" s="86" t="s">
        <v>606</v>
      </c>
      <c r="C23" s="91">
        <v>0</v>
      </c>
    </row>
    <row r="24" spans="1:3" x14ac:dyDescent="0.2">
      <c r="A24" s="90">
        <v>3243</v>
      </c>
      <c r="B24" s="86" t="s">
        <v>607</v>
      </c>
      <c r="C24" s="91">
        <v>0</v>
      </c>
    </row>
    <row r="25" spans="1:3" x14ac:dyDescent="0.2">
      <c r="A25" s="90">
        <v>3250</v>
      </c>
      <c r="B25" s="86" t="s">
        <v>608</v>
      </c>
      <c r="C25" s="91">
        <v>0</v>
      </c>
    </row>
    <row r="26" spans="1:3" x14ac:dyDescent="0.2">
      <c r="A26" s="90">
        <v>3251</v>
      </c>
      <c r="B26" s="86" t="s">
        <v>609</v>
      </c>
      <c r="C26" s="91">
        <v>0</v>
      </c>
    </row>
    <row r="27" spans="1:3" x14ac:dyDescent="0.2">
      <c r="A27" s="90">
        <v>3252</v>
      </c>
      <c r="B27" s="86" t="s">
        <v>610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D62" sqref="D62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6" width="9.140625" style="86"/>
    <col min="7" max="7" width="9.85546875" style="86" bestFit="1" customWidth="1"/>
    <col min="8" max="16384" width="9.140625" style="86"/>
  </cols>
  <sheetData>
    <row r="1" spans="1:5" s="92" customFormat="1" ht="18.95" customHeight="1" x14ac:dyDescent="0.25">
      <c r="A1" s="180" t="str">
        <f>ESF!A1</f>
        <v>FIDEICOMISO CIUDAD INDUSTRIAL DE LEON</v>
      </c>
      <c r="B1" s="180"/>
      <c r="C1" s="180"/>
      <c r="D1" s="84" t="s">
        <v>288</v>
      </c>
      <c r="E1" s="85">
        <f>ESF!H1</f>
        <v>2018</v>
      </c>
    </row>
    <row r="2" spans="1:5" s="92" customFormat="1" ht="18.95" customHeight="1" x14ac:dyDescent="0.25">
      <c r="A2" s="180" t="s">
        <v>611</v>
      </c>
      <c r="B2" s="180"/>
      <c r="C2" s="180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80" t="str">
        <f>ESF!A3</f>
        <v>Correspondiente del 01 de Enero al 30 de Junio de 2018</v>
      </c>
      <c r="B3" s="180"/>
      <c r="C3" s="180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 t="s">
        <v>652</v>
      </c>
    </row>
    <row r="8" spans="1:5" x14ac:dyDescent="0.2">
      <c r="A8" s="90">
        <v>1111</v>
      </c>
      <c r="B8" s="86" t="s">
        <v>612</v>
      </c>
      <c r="C8" s="91">
        <v>5000</v>
      </c>
      <c r="D8" s="91">
        <v>5000</v>
      </c>
      <c r="E8" s="91">
        <f>+C8-D8</f>
        <v>0</v>
      </c>
    </row>
    <row r="9" spans="1:5" x14ac:dyDescent="0.2">
      <c r="A9" s="90">
        <v>1112</v>
      </c>
      <c r="B9" s="86" t="s">
        <v>613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614</v>
      </c>
      <c r="C10" s="91">
        <v>37119627.490000002</v>
      </c>
      <c r="D10" s="91">
        <v>36903150.850000001</v>
      </c>
      <c r="E10" s="91">
        <f>+C10-D10</f>
        <v>216476.6400000006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615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616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617</v>
      </c>
      <c r="C15" s="91">
        <f>SUM(C8:C14)</f>
        <v>37124627.490000002</v>
      </c>
      <c r="D15" s="91">
        <f>SUM(D8:D14)</f>
        <v>36908150.850000001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618</v>
      </c>
      <c r="E19" s="89" t="s">
        <v>271</v>
      </c>
    </row>
    <row r="20" spans="1:5" x14ac:dyDescent="0.2">
      <c r="A20" s="90">
        <v>1230</v>
      </c>
      <c r="B20" s="86" t="s">
        <v>327</v>
      </c>
      <c r="C20" s="91">
        <v>0</v>
      </c>
    </row>
    <row r="21" spans="1:5" x14ac:dyDescent="0.2">
      <c r="A21" s="90">
        <v>1231</v>
      </c>
      <c r="B21" s="86" t="s">
        <v>328</v>
      </c>
      <c r="C21" s="91">
        <v>0</v>
      </c>
    </row>
    <row r="22" spans="1:5" x14ac:dyDescent="0.2">
      <c r="A22" s="90">
        <v>1232</v>
      </c>
      <c r="B22" s="86" t="s">
        <v>329</v>
      </c>
      <c r="C22" s="91">
        <v>0</v>
      </c>
    </row>
    <row r="23" spans="1:5" x14ac:dyDescent="0.2">
      <c r="A23" s="90">
        <v>1233</v>
      </c>
      <c r="B23" s="86" t="s">
        <v>330</v>
      </c>
      <c r="C23" s="91">
        <v>0</v>
      </c>
    </row>
    <row r="24" spans="1:5" x14ac:dyDescent="0.2">
      <c r="A24" s="90">
        <v>1234</v>
      </c>
      <c r="B24" s="86" t="s">
        <v>331</v>
      </c>
      <c r="C24" s="91">
        <v>0</v>
      </c>
    </row>
    <row r="25" spans="1:5" x14ac:dyDescent="0.2">
      <c r="A25" s="90">
        <v>1235</v>
      </c>
      <c r="B25" s="86" t="s">
        <v>332</v>
      </c>
      <c r="C25" s="91">
        <v>0</v>
      </c>
    </row>
    <row r="26" spans="1:5" x14ac:dyDescent="0.2">
      <c r="A26" s="90">
        <v>1236</v>
      </c>
      <c r="B26" s="86" t="s">
        <v>333</v>
      </c>
      <c r="C26" s="91">
        <v>0</v>
      </c>
    </row>
    <row r="27" spans="1:5" x14ac:dyDescent="0.2">
      <c r="A27" s="90">
        <v>1239</v>
      </c>
      <c r="B27" s="86" t="s">
        <v>334</v>
      </c>
      <c r="C27" s="91">
        <v>0</v>
      </c>
    </row>
    <row r="28" spans="1:5" x14ac:dyDescent="0.2">
      <c r="A28" s="90">
        <v>1240</v>
      </c>
      <c r="B28" s="86" t="s">
        <v>335</v>
      </c>
      <c r="C28" s="91">
        <v>0</v>
      </c>
    </row>
    <row r="29" spans="1:5" x14ac:dyDescent="0.2">
      <c r="A29" s="90">
        <v>1241</v>
      </c>
      <c r="B29" s="86" t="s">
        <v>336</v>
      </c>
      <c r="C29" s="91">
        <v>0</v>
      </c>
    </row>
    <row r="30" spans="1:5" x14ac:dyDescent="0.2">
      <c r="A30" s="90">
        <v>1242</v>
      </c>
      <c r="B30" s="86" t="s">
        <v>337</v>
      </c>
      <c r="C30" s="91">
        <v>0</v>
      </c>
    </row>
    <row r="31" spans="1:5" x14ac:dyDescent="0.2">
      <c r="A31" s="90">
        <v>1243</v>
      </c>
      <c r="B31" s="86" t="s">
        <v>338</v>
      </c>
      <c r="C31" s="91">
        <v>0</v>
      </c>
    </row>
    <row r="32" spans="1:5" x14ac:dyDescent="0.2">
      <c r="A32" s="90">
        <v>1244</v>
      </c>
      <c r="B32" s="86" t="s">
        <v>339</v>
      </c>
      <c r="C32" s="91">
        <v>0</v>
      </c>
    </row>
    <row r="33" spans="1:5" x14ac:dyDescent="0.2">
      <c r="A33" s="90">
        <v>1245</v>
      </c>
      <c r="B33" s="86" t="s">
        <v>340</v>
      </c>
      <c r="C33" s="91">
        <v>0</v>
      </c>
    </row>
    <row r="34" spans="1:5" x14ac:dyDescent="0.2">
      <c r="A34" s="90">
        <v>1246</v>
      </c>
      <c r="B34" s="86" t="s">
        <v>341</v>
      </c>
      <c r="C34" s="91">
        <v>0</v>
      </c>
    </row>
    <row r="35" spans="1:5" x14ac:dyDescent="0.2">
      <c r="A35" s="90">
        <v>1247</v>
      </c>
      <c r="B35" s="86" t="s">
        <v>342</v>
      </c>
      <c r="C35" s="91">
        <v>0</v>
      </c>
    </row>
    <row r="36" spans="1:5" x14ac:dyDescent="0.2">
      <c r="A36" s="90">
        <v>1248</v>
      </c>
      <c r="B36" s="86" t="s">
        <v>343</v>
      </c>
      <c r="C36" s="91">
        <v>0</v>
      </c>
    </row>
    <row r="37" spans="1:5" x14ac:dyDescent="0.2">
      <c r="A37" s="90">
        <v>1250</v>
      </c>
      <c r="B37" s="86" t="s">
        <v>345</v>
      </c>
      <c r="C37" s="91">
        <v>0</v>
      </c>
    </row>
    <row r="38" spans="1:5" x14ac:dyDescent="0.2">
      <c r="A38" s="90">
        <v>1251</v>
      </c>
      <c r="B38" s="86" t="s">
        <v>346</v>
      </c>
      <c r="C38" s="91">
        <v>0</v>
      </c>
    </row>
    <row r="39" spans="1:5" x14ac:dyDescent="0.2">
      <c r="A39" s="90">
        <v>1252</v>
      </c>
      <c r="B39" s="86" t="s">
        <v>347</v>
      </c>
      <c r="C39" s="91">
        <v>0</v>
      </c>
    </row>
    <row r="40" spans="1:5" x14ac:dyDescent="0.2">
      <c r="A40" s="90">
        <v>1253</v>
      </c>
      <c r="B40" s="86" t="s">
        <v>348</v>
      </c>
      <c r="C40" s="91">
        <v>0</v>
      </c>
    </row>
    <row r="41" spans="1:5" x14ac:dyDescent="0.2">
      <c r="A41" s="90">
        <v>1254</v>
      </c>
      <c r="B41" s="86" t="s">
        <v>349</v>
      </c>
      <c r="C41" s="91">
        <v>0</v>
      </c>
    </row>
    <row r="42" spans="1:5" x14ac:dyDescent="0.2">
      <c r="A42" s="90">
        <v>1259</v>
      </c>
      <c r="B42" s="86" t="s">
        <v>350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ht="12.75" x14ac:dyDescent="0.2">
      <c r="A46" s="171">
        <v>5500</v>
      </c>
      <c r="B46" s="172" t="s">
        <v>564</v>
      </c>
      <c r="C46" s="173">
        <f>C52+C54</f>
        <v>55978.880000000005</v>
      </c>
      <c r="D46" s="173">
        <f>D52+D54</f>
        <v>145139.19</v>
      </c>
    </row>
    <row r="47" spans="1:5" x14ac:dyDescent="0.2">
      <c r="A47" s="90">
        <v>5510</v>
      </c>
      <c r="B47" s="86" t="s">
        <v>565</v>
      </c>
      <c r="C47" s="91">
        <v>0</v>
      </c>
      <c r="D47" s="91">
        <v>0</v>
      </c>
    </row>
    <row r="48" spans="1:5" x14ac:dyDescent="0.2">
      <c r="A48" s="90">
        <v>5511</v>
      </c>
      <c r="B48" s="86" t="s">
        <v>566</v>
      </c>
      <c r="C48" s="91">
        <v>0</v>
      </c>
      <c r="D48" s="91">
        <v>0</v>
      </c>
    </row>
    <row r="49" spans="1:7" x14ac:dyDescent="0.2">
      <c r="A49" s="90">
        <v>5512</v>
      </c>
      <c r="B49" s="86" t="s">
        <v>567</v>
      </c>
      <c r="C49" s="91">
        <v>0</v>
      </c>
      <c r="D49" s="91">
        <v>0</v>
      </c>
    </row>
    <row r="50" spans="1:7" x14ac:dyDescent="0.2">
      <c r="A50" s="90">
        <v>5513</v>
      </c>
      <c r="B50" s="86" t="s">
        <v>568</v>
      </c>
      <c r="C50" s="91">
        <v>0</v>
      </c>
      <c r="D50" s="91">
        <v>0</v>
      </c>
    </row>
    <row r="51" spans="1:7" x14ac:dyDescent="0.2">
      <c r="A51" s="90">
        <v>5514</v>
      </c>
      <c r="B51" s="86" t="s">
        <v>569</v>
      </c>
      <c r="C51" s="91">
        <v>0</v>
      </c>
      <c r="D51" s="91">
        <v>0</v>
      </c>
    </row>
    <row r="52" spans="1:7" x14ac:dyDescent="0.2">
      <c r="A52" s="90">
        <v>5515</v>
      </c>
      <c r="B52" s="86" t="s">
        <v>570</v>
      </c>
      <c r="C52" s="91">
        <v>42973.83</v>
      </c>
      <c r="D52" s="170">
        <v>118658.91</v>
      </c>
      <c r="G52" s="156"/>
    </row>
    <row r="53" spans="1:7" x14ac:dyDescent="0.2">
      <c r="A53" s="90">
        <v>5516</v>
      </c>
      <c r="B53" s="86" t="s">
        <v>571</v>
      </c>
      <c r="C53" s="91">
        <v>0</v>
      </c>
      <c r="D53" s="91">
        <v>0</v>
      </c>
      <c r="G53" s="156"/>
    </row>
    <row r="54" spans="1:7" x14ac:dyDescent="0.2">
      <c r="A54" s="90">
        <v>5517</v>
      </c>
      <c r="B54" s="86" t="s">
        <v>572</v>
      </c>
      <c r="C54" s="91">
        <v>13005.05</v>
      </c>
      <c r="D54" s="156">
        <v>26480.28</v>
      </c>
      <c r="G54" s="156"/>
    </row>
    <row r="55" spans="1:7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7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7" x14ac:dyDescent="0.2">
      <c r="A57" s="90">
        <v>5521</v>
      </c>
      <c r="B57" s="86" t="s">
        <v>573</v>
      </c>
      <c r="C57" s="91">
        <v>0</v>
      </c>
      <c r="D57" s="91">
        <v>0</v>
      </c>
    </row>
    <row r="58" spans="1:7" x14ac:dyDescent="0.2">
      <c r="A58" s="90">
        <v>5522</v>
      </c>
      <c r="B58" s="86" t="s">
        <v>574</v>
      </c>
      <c r="C58" s="91">
        <v>0</v>
      </c>
      <c r="D58" s="91">
        <v>0</v>
      </c>
    </row>
    <row r="59" spans="1:7" x14ac:dyDescent="0.2">
      <c r="A59" s="90">
        <v>5530</v>
      </c>
      <c r="B59" s="86" t="s">
        <v>575</v>
      </c>
      <c r="C59" s="91">
        <v>0</v>
      </c>
      <c r="D59" s="91">
        <v>0</v>
      </c>
    </row>
    <row r="60" spans="1:7" x14ac:dyDescent="0.2">
      <c r="A60" s="90">
        <v>5531</v>
      </c>
      <c r="B60" s="86" t="s">
        <v>576</v>
      </c>
      <c r="C60" s="91">
        <v>0</v>
      </c>
      <c r="D60" s="91">
        <v>0</v>
      </c>
    </row>
    <row r="61" spans="1:7" x14ac:dyDescent="0.2">
      <c r="A61" s="90">
        <v>5532</v>
      </c>
      <c r="B61" s="86" t="s">
        <v>577</v>
      </c>
      <c r="C61" s="91">
        <v>0</v>
      </c>
      <c r="D61" s="91">
        <v>0</v>
      </c>
    </row>
    <row r="62" spans="1:7" x14ac:dyDescent="0.2">
      <c r="A62" s="90">
        <v>5533</v>
      </c>
      <c r="B62" s="86" t="s">
        <v>578</v>
      </c>
      <c r="C62" s="91">
        <v>0</v>
      </c>
      <c r="D62" s="91">
        <v>0</v>
      </c>
    </row>
    <row r="63" spans="1:7" x14ac:dyDescent="0.2">
      <c r="A63" s="90">
        <v>5534</v>
      </c>
      <c r="B63" s="86" t="s">
        <v>579</v>
      </c>
      <c r="C63" s="91">
        <v>0</v>
      </c>
      <c r="D63" s="91">
        <v>0</v>
      </c>
    </row>
    <row r="64" spans="1:7" x14ac:dyDescent="0.2">
      <c r="A64" s="90">
        <v>5535</v>
      </c>
      <c r="B64" s="86" t="s">
        <v>580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581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581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582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582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583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584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585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586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587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588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481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589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590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591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592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Conciliacion_Eg!Área_de_impresión</vt:lpstr>
      <vt:lpstr>EA!Área_de_impresión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2018-04-11T18:38:59Z</cp:lastPrinted>
  <dcterms:created xsi:type="dcterms:W3CDTF">2012-12-11T20:36:24Z</dcterms:created>
  <dcterms:modified xsi:type="dcterms:W3CDTF">2018-07-12T15:59:20Z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